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Documents and Settings\SERVER\Mijn documenten\bb\varia\"/>
    </mc:Choice>
  </mc:AlternateContent>
  <bookViews>
    <workbookView xWindow="0" yWindow="168" windowWidth="20100" windowHeight="9204"/>
  </bookViews>
  <sheets>
    <sheet name="Gear 1-2-3 Rule" sheetId="3" r:id="rId1"/>
    <sheet name="Supporting Data" sheetId="1" r:id="rId2"/>
    <sheet name="Graph" sheetId="2" r:id="rId3"/>
  </sheets>
  <calcPr calcId="152511"/>
</workbook>
</file>

<file path=xl/calcChain.xml><?xml version="1.0" encoding="utf-8"?>
<calcChain xmlns="http://schemas.openxmlformats.org/spreadsheetml/2006/main">
  <c r="B51" i="1" l="1"/>
  <c r="C51" i="1"/>
  <c r="D51" i="1"/>
  <c r="E51" i="1"/>
  <c r="F51" i="1"/>
  <c r="G51" i="1"/>
  <c r="H51" i="1"/>
  <c r="I51" i="1"/>
  <c r="J51" i="1"/>
  <c r="K51" i="1"/>
  <c r="A51" i="1"/>
  <c r="B45" i="1"/>
  <c r="C45" i="1"/>
  <c r="D45" i="1"/>
  <c r="E45" i="1"/>
  <c r="F45" i="1"/>
  <c r="G45" i="1"/>
  <c r="H45" i="1"/>
  <c r="I45" i="1"/>
  <c r="J45" i="1"/>
  <c r="K45" i="1"/>
  <c r="A45" i="1"/>
  <c r="C28" i="2" l="1"/>
  <c r="E28" i="2"/>
  <c r="F28" i="2"/>
  <c r="G28" i="2"/>
  <c r="H28" i="2"/>
  <c r="I28" i="2"/>
  <c r="J28" i="2"/>
  <c r="K28" i="2"/>
  <c r="I26" i="2"/>
  <c r="B28" i="2"/>
  <c r="D28" i="1"/>
  <c r="E28" i="1"/>
  <c r="D29" i="1"/>
  <c r="D27" i="2" s="1"/>
  <c r="E29" i="1"/>
  <c r="E27" i="2" s="1"/>
  <c r="D18" i="1"/>
  <c r="D19" i="1" s="1"/>
  <c r="D28" i="2" s="1"/>
  <c r="I38" i="1"/>
  <c r="I39" i="1" s="1"/>
  <c r="H38" i="1"/>
  <c r="H39" i="1" s="1"/>
  <c r="H26" i="2" s="1"/>
  <c r="B38" i="1"/>
  <c r="B39" i="1" s="1"/>
  <c r="B26" i="2" l="1"/>
  <c r="C8" i="1"/>
  <c r="C9" i="1" s="1"/>
  <c r="C29" i="2" s="1"/>
  <c r="D8" i="1"/>
  <c r="D9" i="1" s="1"/>
  <c r="D29" i="2" s="1"/>
  <c r="E8" i="1"/>
  <c r="E9" i="1" s="1"/>
  <c r="E29" i="2" s="1"/>
  <c r="F8" i="1"/>
  <c r="F9" i="1" s="1"/>
  <c r="F29" i="2" s="1"/>
  <c r="G8" i="1"/>
  <c r="G9" i="1" s="1"/>
  <c r="G29" i="2" s="1"/>
  <c r="I8" i="1"/>
  <c r="I9" i="1" s="1"/>
  <c r="I29" i="2" s="1"/>
  <c r="J8" i="1"/>
  <c r="J9" i="1" s="1"/>
  <c r="J29" i="2" s="1"/>
  <c r="K8" i="1"/>
  <c r="K9" i="1" s="1"/>
  <c r="K29" i="2" s="1"/>
  <c r="H8" i="1"/>
  <c r="H9" i="1" s="1"/>
  <c r="H29" i="2" s="1"/>
  <c r="I28" i="1"/>
  <c r="I29" i="1" s="1"/>
  <c r="I27" i="2" s="1"/>
  <c r="B8" i="1"/>
  <c r="B9" i="1" s="1"/>
  <c r="B10" i="1" s="1"/>
  <c r="B52" i="1" s="1"/>
  <c r="H28" i="1"/>
  <c r="H29" i="1" s="1"/>
  <c r="H27" i="2" s="1"/>
  <c r="G28" i="1"/>
  <c r="G29" i="1" s="1"/>
  <c r="G27" i="2" s="1"/>
  <c r="K28" i="1"/>
  <c r="K29" i="1" s="1"/>
  <c r="K27" i="2" s="1"/>
  <c r="B21" i="1"/>
  <c r="C28" i="1"/>
  <c r="C29" i="1" s="1"/>
  <c r="C27" i="2" s="1"/>
  <c r="B28" i="1"/>
  <c r="B29" i="1" s="1"/>
  <c r="B27" i="2" s="1"/>
  <c r="F28" i="1"/>
  <c r="F29" i="1" s="1"/>
  <c r="F27" i="2" s="1"/>
  <c r="J28" i="1"/>
  <c r="J29" i="1" s="1"/>
  <c r="J27" i="2" s="1"/>
  <c r="E38" i="1"/>
  <c r="E39" i="1" s="1"/>
  <c r="E26" i="2" s="1"/>
  <c r="J38" i="1"/>
  <c r="J39" i="1" s="1"/>
  <c r="J26" i="2" s="1"/>
  <c r="K38" i="1"/>
  <c r="K39" i="1" s="1"/>
  <c r="K26" i="2" s="1"/>
  <c r="G38" i="1"/>
  <c r="G39" i="1" s="1"/>
  <c r="G26" i="2" s="1"/>
  <c r="D38" i="1"/>
  <c r="D39" i="1" s="1"/>
  <c r="D26" i="2" s="1"/>
  <c r="C38" i="1"/>
  <c r="C39" i="1" s="1"/>
  <c r="C26" i="2" s="1"/>
  <c r="F38" i="1"/>
  <c r="F39" i="1" s="1"/>
  <c r="F26" i="2" s="1"/>
  <c r="B41" i="1" l="1"/>
  <c r="B40" i="1"/>
  <c r="B29" i="2"/>
  <c r="B20" i="1"/>
  <c r="B31" i="1"/>
  <c r="B30" i="1"/>
  <c r="E30" i="1" s="1"/>
  <c r="B11" i="1"/>
  <c r="C52" i="1" l="1"/>
  <c r="F46" i="1"/>
  <c r="D46" i="1"/>
  <c r="H46" i="1"/>
  <c r="B46" i="1"/>
  <c r="J46" i="1"/>
  <c r="H52" i="1"/>
  <c r="D52" i="1"/>
  <c r="I46" i="1"/>
  <c r="E46" i="1"/>
  <c r="K52" i="1"/>
  <c r="G52" i="1"/>
  <c r="J52" i="1"/>
  <c r="F52" i="1"/>
  <c r="K46" i="1"/>
  <c r="G46" i="1"/>
  <c r="C46" i="1"/>
  <c r="I52" i="1"/>
  <c r="E52" i="1"/>
  <c r="E20" i="1"/>
  <c r="H20" i="1" s="1"/>
  <c r="E40" i="1"/>
  <c r="H30" i="1" l="1"/>
  <c r="B53" i="1"/>
  <c r="B54" i="1"/>
  <c r="B47" i="1"/>
  <c r="B48" i="1"/>
  <c r="H10" i="1"/>
  <c r="H40" i="1"/>
</calcChain>
</file>

<file path=xl/sharedStrings.xml><?xml version="1.0" encoding="utf-8"?>
<sst xmlns="http://schemas.openxmlformats.org/spreadsheetml/2006/main" count="148" uniqueCount="107">
  <si>
    <t>Name:</t>
  </si>
  <si>
    <t>Length (cm):</t>
  </si>
  <si>
    <t>Weight (kg):</t>
  </si>
  <si>
    <t>Bodyfat (%):</t>
  </si>
  <si>
    <t>BMI:</t>
  </si>
  <si>
    <t>FFMI:</t>
  </si>
  <si>
    <t>FFMI mean:</t>
  </si>
  <si>
    <t>FFMI SD:</t>
  </si>
  <si>
    <t>DRUG FREE - NEVER TRAINED:</t>
  </si>
  <si>
    <t>Jay Cutler</t>
  </si>
  <si>
    <t>Ronnie Coleman</t>
  </si>
  <si>
    <t>Dorian Yates</t>
  </si>
  <si>
    <t>Markus Rühl</t>
  </si>
  <si>
    <t>Dennis James</t>
  </si>
  <si>
    <t>Nasser El Sonbaty</t>
  </si>
  <si>
    <t>Kai Geene</t>
  </si>
  <si>
    <t>Franco Columbu</t>
  </si>
  <si>
    <t>Bertil Fox</t>
  </si>
  <si>
    <t>Lee Haney</t>
  </si>
  <si>
    <t>Sergio Oliva</t>
  </si>
  <si>
    <t>Steve Reeves</t>
  </si>
  <si>
    <t>Arnold Schwarzenegger</t>
  </si>
  <si>
    <t>Robby Robinson</t>
  </si>
  <si>
    <t>Roy Callender</t>
  </si>
  <si>
    <t>Albert Beckles</t>
  </si>
  <si>
    <t>http://www.mrofansite.com/</t>
  </si>
  <si>
    <t>Mike Quinn</t>
  </si>
  <si>
    <t>http://www.musclememory.com/</t>
  </si>
  <si>
    <t>http://en.wikipedia.org/wiki/Mr._Olympia</t>
  </si>
  <si>
    <t>Phil Hill</t>
  </si>
  <si>
    <t>AAS+HGH+SLIN - FULLY TRAINED (1990-now):</t>
  </si>
  <si>
    <t>AAS - FULLY TRAINED (1950-1990):</t>
  </si>
  <si>
    <t>Bill Pearl</t>
  </si>
  <si>
    <t>Roy Hilligenn</t>
  </si>
  <si>
    <t>John Farbotnik</t>
  </si>
  <si>
    <t>Jack Delinger</t>
  </si>
  <si>
    <t>George Eiferman</t>
  </si>
  <si>
    <t>Alan Stephan</t>
  </si>
  <si>
    <t>Clarence Ross</t>
  </si>
  <si>
    <t>Steve Stanko</t>
  </si>
  <si>
    <t>John Grimek</t>
  </si>
  <si>
    <t>DRUG FREE - FULLY TRAINED (0-1950):</t>
  </si>
  <si>
    <t>untrained</t>
  </si>
  <si>
    <t>AAS</t>
  </si>
  <si>
    <t>AAS+HGH+SLIN</t>
  </si>
  <si>
    <t xml:space="preserve"> = </t>
  </si>
  <si>
    <t>GEAR 1</t>
  </si>
  <si>
    <t>GEAR 2</t>
  </si>
  <si>
    <t>GEAR 3</t>
  </si>
  <si>
    <t>GEAR 0</t>
  </si>
  <si>
    <t>Mister A</t>
  </si>
  <si>
    <t>Mister B</t>
  </si>
  <si>
    <t>Mister C</t>
  </si>
  <si>
    <t>Mister D</t>
  </si>
  <si>
    <t>Mister E</t>
  </si>
  <si>
    <t>Mister F</t>
  </si>
  <si>
    <t>Mister G</t>
  </si>
  <si>
    <t>Mister H</t>
  </si>
  <si>
    <t>Mister I</t>
  </si>
  <si>
    <t>Mister J</t>
  </si>
  <si>
    <t>increase</t>
  </si>
  <si>
    <t>http://www.true-natural-bodybuilding.com/varia/natural-bodybuilding-potential.pdf</t>
  </si>
  <si>
    <t>The Gear 1-2-3 Rule of Anabolic Steroids in Bodybuilding</t>
  </si>
  <si>
    <t>www.True-Natural-BodyBuilding.com</t>
  </si>
  <si>
    <r>
      <t xml:space="preserve">Estimated values for 10 untrained but well-nourished men of different length with 12% bodyfat and </t>
    </r>
    <r>
      <rPr>
        <b/>
        <u/>
        <sz val="11"/>
        <color theme="1"/>
        <rFont val="Calibri"/>
        <family val="2"/>
        <scheme val="minor"/>
      </rPr>
      <t>optimal genetic potential</t>
    </r>
    <r>
      <rPr>
        <b/>
        <sz val="11"/>
        <color theme="1"/>
        <rFont val="Calibri"/>
        <family val="2"/>
        <scheme val="minor"/>
      </rPr>
      <t xml:space="preserve"> for bodybuilding</t>
    </r>
  </si>
  <si>
    <t>Mamdouh Elssbiay</t>
  </si>
  <si>
    <t>Branch Warren</t>
  </si>
  <si>
    <t>Gunter Schlierkamp</t>
  </si>
  <si>
    <t>http://www.bodybuildingpro.com/all.html</t>
  </si>
  <si>
    <t>http://www.true-natural-bodybuilding.com/varia/fat-free-mass-index.pdf</t>
  </si>
  <si>
    <t>DATA SOURCES</t>
  </si>
  <si>
    <t>FFMI for DRUG FREE - NEVER TRAINED:</t>
  </si>
  <si>
    <t>FFMI for DRUG FREE - FULLY TRAINED:</t>
  </si>
  <si>
    <t>FFMI for AAS - FULLY TRAINED and AAS+HGH+SLIN - FULLY TRAINED:</t>
  </si>
  <si>
    <t>AAS+HGH+SLIN - FULLY TRAINED (1990-now)</t>
  </si>
  <si>
    <t>AAS - FULLY TRAINED (1950-1990)</t>
  </si>
  <si>
    <t>DRUG FREE - FULLY TRAINED (0-1950)</t>
  </si>
  <si>
    <t>DRUG FREE - NEVER TRAINED</t>
  </si>
  <si>
    <t>Top 10 Heaviest Bodybuilders</t>
  </si>
  <si>
    <r>
      <t>1. No AS -&gt; single muscle growth (</t>
    </r>
    <r>
      <rPr>
        <b/>
        <sz val="9"/>
        <color rgb="FFFF0000"/>
        <rFont val="Arial"/>
        <family val="2"/>
      </rPr>
      <t>1x</t>
    </r>
    <r>
      <rPr>
        <sz val="9"/>
        <color rgb="FF000000"/>
        <rFont val="Arial"/>
        <family val="2"/>
      </rPr>
      <t>)</t>
    </r>
  </si>
  <si>
    <r>
      <t>2. AAS -&gt; double muscle growth (</t>
    </r>
    <r>
      <rPr>
        <b/>
        <sz val="9"/>
        <color rgb="FFFF0000"/>
        <rFont val="Arial"/>
        <family val="2"/>
      </rPr>
      <t>2x</t>
    </r>
    <r>
      <rPr>
        <sz val="9"/>
        <color rgb="FF000000"/>
        <rFont val="Arial"/>
        <family val="2"/>
      </rPr>
      <t>)</t>
    </r>
  </si>
  <si>
    <r>
      <t>3. AAS + HGH + SLIN -&gt; triple muscle growth (</t>
    </r>
    <r>
      <rPr>
        <b/>
        <sz val="9"/>
        <color rgb="FFFF0000"/>
        <rFont val="Arial"/>
        <family val="2"/>
      </rPr>
      <t>3x</t>
    </r>
    <r>
      <rPr>
        <sz val="9"/>
        <color rgb="FF000000"/>
        <rFont val="Arial"/>
        <family val="2"/>
      </rPr>
      <t>)</t>
    </r>
  </si>
  <si>
    <t>So in general, a person who is able to build 25 lbs of lean muscle mass without chemical assistance, should be able to build 50 lbs of lean muscle mass using AAS, and should be able to build 75 lbs of lean muscle mass using AAS + HGH + SLIN, if he does everything right.</t>
  </si>
  <si>
    <t>For example, assume a person of 183 cm (6 feet):</t>
  </si>
  <si>
    <t>0. Drug free - never trained: BMI 21 = 70 kg (154 lbs) at 3% BF: 0 kg muscles built</t>
  </si>
  <si>
    <r>
      <t>1. Drug free - fully trained: BMI 26 = 88 kg (194 lbs) at 3% BF: 18 kg (</t>
    </r>
    <r>
      <rPr>
        <b/>
        <sz val="9"/>
        <color rgb="FFFF0000"/>
        <rFont val="Arial"/>
        <family val="2"/>
      </rPr>
      <t>1x</t>
    </r>
    <r>
      <rPr>
        <sz val="9"/>
        <color rgb="FF000000"/>
        <rFont val="Arial"/>
        <family val="2"/>
      </rPr>
      <t>18) muscles built 
    (e.g. Steve Reeves)</t>
    </r>
  </si>
  <si>
    <r>
      <t>2. AAS - fully trained: BMI 32 = 106 kg (236 lbs) at 3% BF: 36 kg (</t>
    </r>
    <r>
      <rPr>
        <b/>
        <sz val="9"/>
        <color rgb="FFFF0000"/>
        <rFont val="Arial"/>
        <family val="2"/>
      </rPr>
      <t>2x</t>
    </r>
    <r>
      <rPr>
        <sz val="9"/>
        <color rgb="FF000000"/>
        <rFont val="Arial"/>
        <family val="2"/>
      </rPr>
      <t>18) muscles built 
    (e.g. Bob Paris)</t>
    </r>
  </si>
  <si>
    <r>
      <t>3. AAS+HGH+SLIN - fully trained: BMI 37 = 124 kg (273 lbs) at 3% BF: 54 kg (</t>
    </r>
    <r>
      <rPr>
        <b/>
        <sz val="9"/>
        <color rgb="FFFF0000"/>
        <rFont val="Arial"/>
        <family val="2"/>
      </rPr>
      <t>3x</t>
    </r>
    <r>
      <rPr>
        <sz val="9"/>
        <color rgb="FF000000"/>
        <rFont val="Arial"/>
        <family val="2"/>
      </rPr>
      <t>18) muscles built 
    (e.g. Kevin Levrone)</t>
    </r>
  </si>
  <si>
    <r>
      <t>The famous "</t>
    </r>
    <r>
      <rPr>
        <b/>
        <sz val="9"/>
        <rFont val="Arial"/>
        <family val="2"/>
      </rPr>
      <t>gear 1-2-3 rule of anabolic steroids in bodybuilding</t>
    </r>
    <r>
      <rPr>
        <sz val="9"/>
        <rFont val="Arial"/>
        <family val="2"/>
      </rPr>
      <t>" provides a simple rule of thumb for how anabolic steroids (AS) such as androgenic-anabolic steroids (AAS), human growth hormone (HGH), and insulin (SLIN) can affect someone's muscle growth as follows:</t>
    </r>
  </si>
  <si>
    <t>Top 10 heaviest IFBB pro bodybuilders between 1953 and 1990 (AAS era)</t>
  </si>
  <si>
    <t>Top 10 heaviest IFBB pro bodybuilders between 1990 and 2014 (AAS+HGH+SLIN era)</t>
  </si>
  <si>
    <t>10 haviest Mr. America winners between 1939 and 1953 (pre-AS era)</t>
  </si>
  <si>
    <t xml:space="preserve"> growth</t>
  </si>
  <si>
    <t>steroid free</t>
  </si>
  <si>
    <t>See supporting data in the tab "Supporting Data"</t>
  </si>
  <si>
    <t>DF-FFMI:</t>
  </si>
  <si>
    <t>DF-FFMI mean:</t>
  </si>
  <si>
    <t>DF-FFMI SD:</t>
  </si>
  <si>
    <r>
      <t>DF-FFMI (AAS BB-ers) = 21 + (FFMI-21)/</t>
    </r>
    <r>
      <rPr>
        <b/>
        <sz val="11"/>
        <color rgb="FFFF0000"/>
        <rFont val="Calibri"/>
        <family val="2"/>
        <scheme val="minor"/>
      </rPr>
      <t>2</t>
    </r>
  </si>
  <si>
    <r>
      <t>DF-FFMI (AAS+HGH+SLIN BB-ers) = 21 + (FFMI-21)/</t>
    </r>
    <r>
      <rPr>
        <b/>
        <sz val="11"/>
        <color rgb="FFFF0000"/>
        <rFont val="Calibri"/>
        <family val="2"/>
        <scheme val="minor"/>
      </rPr>
      <t>3</t>
    </r>
  </si>
  <si>
    <t>Estimated Drug-Free FFMI calculations of anabolic steroid users:</t>
  </si>
  <si>
    <t>times 27%</t>
  </si>
  <si>
    <t>This results for example in a DF-FFMI of 27.1 and 27.5 for Lee Haney and Ronnie Coleman, respectively, which is indeed very close to the most massive natural bodybuilders known (e.g. Steve Reeves had a FFMI of 27.5).</t>
  </si>
  <si>
    <r>
      <t>An interesting consequence of the gear 1-2-3 rule is that it allows you to estimate the </t>
    </r>
    <r>
      <rPr>
        <b/>
        <sz val="8"/>
        <color rgb="FF000000"/>
        <rFont val="Arial"/>
        <family val="2"/>
      </rPr>
      <t>Drug-Free FFMI</t>
    </r>
    <r>
      <rPr>
        <sz val="8"/>
        <color rgb="FF000000"/>
        <rFont val="Arial"/>
        <family val="2"/>
      </rPr>
      <t> of AS using bodybuilders as follows:</t>
    </r>
  </si>
  <si>
    <t>DF-FFMI (AAS BB-ers) = 21 + (FFMI - 21) / 2</t>
  </si>
  <si>
    <t>DF-FFMI (AAS+HGH+SLIN BB-ers) = 21 + (FFMI - 21) / 3</t>
  </si>
  <si>
    <r>
      <t>While this rule is often attacked by steroid users who don't like to hear that so much of their muscle mass is merely the result of steroid use, the rule is supported by many real life examples that we all know and by a large amount of empirical data available from famous bodybuilders who competed in the era before AAS were available (0-1950), the era when only AAS were commonly used (1950-1990), and the era when AAS + HGH + SLIN were the standard (1990-now). Take a look at the </t>
    </r>
    <r>
      <rPr>
        <sz val="9"/>
        <color rgb="FFC00000"/>
        <rFont val="Arial"/>
        <family val="2"/>
      </rPr>
      <t>Supporting Data tab</t>
    </r>
    <r>
      <rPr>
        <sz val="9"/>
        <color rgb="FF000000"/>
        <rFont val="Arial"/>
        <family val="2"/>
      </rPr>
      <t> that I have used to verify the rule and also read about the </t>
    </r>
    <r>
      <rPr>
        <sz val="9"/>
        <color rgb="FFC00000"/>
        <rFont val="Arial"/>
        <family val="2"/>
      </rPr>
      <t>BMI Evolution of Pro IFBB Bodybuilders</t>
    </r>
    <r>
      <rPr>
        <sz val="9"/>
        <color rgb="FF00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</si>
</sst>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color rgb="FFFF0000"/>
      <name val="Calibri"/>
      <family val="2"/>
      <scheme val="minor"/>
    </font>
    <font>
      <sz val="11"/>
      <name val="Calibri"/>
      <family val="2"/>
      <scheme val="minor"/>
    </font>
    <font>
      <b/>
      <sz val="14"/>
      <color theme="1"/>
      <name val="Calibri"/>
      <family val="2"/>
      <scheme val="minor"/>
    </font>
    <font>
      <b/>
      <sz val="36"/>
      <color rgb="FFFF0000"/>
      <name val="Calibri"/>
      <family val="2"/>
      <scheme val="minor"/>
    </font>
    <font>
      <sz val="36"/>
      <color rgb="FFFF0000"/>
      <name val="Calibri"/>
      <family val="2"/>
      <scheme val="minor"/>
    </font>
    <font>
      <u/>
      <sz val="14"/>
      <color theme="10"/>
      <name val="Calibri"/>
      <family val="2"/>
      <scheme val="minor"/>
    </font>
    <font>
      <b/>
      <u/>
      <sz val="11"/>
      <color theme="1"/>
      <name val="Calibri"/>
      <family val="2"/>
      <scheme val="minor"/>
    </font>
    <font>
      <b/>
      <sz val="11"/>
      <color rgb="FF0000FF"/>
      <name val="Calibri"/>
      <family val="2"/>
      <scheme val="minor"/>
    </font>
    <font>
      <b/>
      <sz val="14"/>
      <color rgb="FF0000FF"/>
      <name val="Calibri"/>
      <family val="2"/>
      <scheme val="minor"/>
    </font>
    <font>
      <sz val="11"/>
      <color rgb="FF0000FF"/>
      <name val="Calibri"/>
      <family val="2"/>
      <scheme val="minor"/>
    </font>
    <font>
      <sz val="9"/>
      <color rgb="FF000000"/>
      <name val="Arial"/>
      <family val="2"/>
    </font>
    <font>
      <b/>
      <sz val="9"/>
      <color rgb="FFFF0000"/>
      <name val="Arial"/>
      <family val="2"/>
    </font>
    <font>
      <b/>
      <u/>
      <sz val="10"/>
      <color rgb="FF000000"/>
      <name val="Arial"/>
      <family val="2"/>
    </font>
    <font>
      <u/>
      <sz val="18"/>
      <color theme="10"/>
      <name val="Calibri"/>
      <family val="2"/>
      <scheme val="minor"/>
    </font>
    <font>
      <b/>
      <sz val="16"/>
      <color theme="10"/>
      <name val="Calibri"/>
      <family val="2"/>
      <scheme val="minor"/>
    </font>
    <font>
      <sz val="9"/>
      <name val="Arial"/>
      <family val="2"/>
    </font>
    <font>
      <b/>
      <sz val="9"/>
      <name val="Arial"/>
      <family val="2"/>
    </font>
    <font>
      <sz val="11"/>
      <color rgb="FFFF0000"/>
      <name val="Calibri"/>
      <family val="2"/>
      <scheme val="minor"/>
    </font>
    <font>
      <b/>
      <sz val="16"/>
      <color rgb="FFFF0000"/>
      <name val="Calibri"/>
      <family val="2"/>
      <scheme val="minor"/>
    </font>
    <font>
      <sz val="8"/>
      <color rgb="FF000000"/>
      <name val="Arial"/>
      <family val="2"/>
    </font>
    <font>
      <b/>
      <sz val="8"/>
      <color rgb="FF000000"/>
      <name val="Arial"/>
      <family val="2"/>
    </font>
    <font>
      <sz val="9"/>
      <color rgb="FFC00000"/>
      <name val="Arial"/>
      <family val="2"/>
    </font>
  </fonts>
  <fills count="9">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4.9989318521683403E-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47">
    <xf numFmtId="0" fontId="0" fillId="0" borderId="0" xfId="0"/>
    <xf numFmtId="164" fontId="0" fillId="0" borderId="0" xfId="0" applyNumberFormat="1"/>
    <xf numFmtId="0" fontId="2" fillId="0" borderId="0" xfId="0" applyFont="1" applyAlignment="1">
      <alignment horizontal="left"/>
    </xf>
    <xf numFmtId="0" fontId="2" fillId="0" borderId="0" xfId="0" applyFont="1"/>
    <xf numFmtId="0" fontId="2" fillId="0" borderId="0" xfId="0" applyFont="1" applyAlignment="1">
      <alignment horizontal="center"/>
    </xf>
    <xf numFmtId="0" fontId="2" fillId="0" borderId="0" xfId="0" applyFont="1" applyFill="1" applyAlignment="1">
      <alignment horizontal="left"/>
    </xf>
    <xf numFmtId="0" fontId="2" fillId="2" borderId="0" xfId="0" applyFont="1" applyFill="1"/>
    <xf numFmtId="0" fontId="4" fillId="2" borderId="0" xfId="0" applyFont="1" applyFill="1" applyAlignment="1">
      <alignment horizontal="left"/>
    </xf>
    <xf numFmtId="0" fontId="5" fillId="0" borderId="0" xfId="0" applyFont="1"/>
    <xf numFmtId="0" fontId="8" fillId="5" borderId="0" xfId="0" applyFont="1" applyFill="1"/>
    <xf numFmtId="0" fontId="0" fillId="5" borderId="0" xfId="0" applyFill="1"/>
    <xf numFmtId="0" fontId="2" fillId="5" borderId="0" xfId="0" applyFont="1" applyFill="1" applyAlignment="1">
      <alignment horizontal="left"/>
    </xf>
    <xf numFmtId="0" fontId="3" fillId="5" borderId="0" xfId="2" applyFill="1" applyAlignment="1">
      <alignment horizontal="left"/>
    </xf>
    <xf numFmtId="0" fontId="8" fillId="7" borderId="0" xfId="0" applyFont="1" applyFill="1"/>
    <xf numFmtId="0" fontId="0" fillId="7" borderId="0" xfId="0" applyFill="1"/>
    <xf numFmtId="0" fontId="2" fillId="7" borderId="0" xfId="0" applyFont="1" applyFill="1"/>
    <xf numFmtId="0" fontId="2" fillId="7" borderId="0" xfId="0" applyFont="1" applyFill="1" applyAlignment="1">
      <alignment horizontal="left"/>
    </xf>
    <xf numFmtId="0" fontId="2" fillId="0" borderId="0" xfId="0" applyFont="1" applyFill="1" applyAlignment="1">
      <alignment horizontal="center"/>
    </xf>
    <xf numFmtId="0" fontId="2" fillId="0" borderId="0" xfId="0" applyFont="1" applyFill="1"/>
    <xf numFmtId="0" fontId="6" fillId="5" borderId="0" xfId="0" applyFont="1" applyFill="1" applyAlignment="1">
      <alignment horizontal="left"/>
    </xf>
    <xf numFmtId="0" fontId="11" fillId="4" borderId="0" xfId="0" applyFont="1" applyFill="1" applyAlignment="1">
      <alignment horizontal="left"/>
    </xf>
    <xf numFmtId="0" fontId="12" fillId="0" borderId="0" xfId="0" applyFont="1" applyFill="1" applyAlignment="1">
      <alignment horizontal="center"/>
    </xf>
    <xf numFmtId="0" fontId="11" fillId="0" borderId="0" xfId="0" applyFont="1" applyAlignment="1">
      <alignment horizontal="center"/>
    </xf>
    <xf numFmtId="1" fontId="12" fillId="0" borderId="0" xfId="1" applyNumberFormat="1" applyFont="1" applyFill="1" applyAlignment="1">
      <alignment horizontal="center"/>
    </xf>
    <xf numFmtId="0" fontId="13" fillId="0" borderId="0" xfId="0" applyFont="1"/>
    <xf numFmtId="0" fontId="13" fillId="7" borderId="0" xfId="0" applyFont="1" applyFill="1"/>
    <xf numFmtId="0" fontId="12" fillId="3" borderId="0" xfId="0" applyFont="1" applyFill="1" applyAlignment="1">
      <alignment horizontal="center"/>
    </xf>
    <xf numFmtId="1" fontId="12" fillId="3" borderId="0" xfId="1" applyNumberFormat="1" applyFont="1" applyFill="1" applyAlignment="1">
      <alignment horizontal="center"/>
    </xf>
    <xf numFmtId="9" fontId="12" fillId="0" borderId="0" xfId="1" applyFont="1" applyAlignment="1">
      <alignment horizontal="center"/>
    </xf>
    <xf numFmtId="0" fontId="0" fillId="8" borderId="0" xfId="0" applyFill="1"/>
    <xf numFmtId="0" fontId="14" fillId="8" borderId="0" xfId="0" applyFont="1" applyFill="1" applyAlignment="1">
      <alignment horizontal="left" vertical="center" wrapText="1"/>
    </xf>
    <xf numFmtId="0" fontId="14" fillId="8" borderId="0" xfId="0" applyFont="1" applyFill="1" applyAlignment="1">
      <alignment horizontal="left" vertical="center" wrapText="1" indent="1"/>
    </xf>
    <xf numFmtId="0" fontId="16" fillId="8" borderId="0" xfId="0" applyFont="1" applyFill="1" applyAlignment="1">
      <alignment horizontal="left" vertical="center" wrapText="1"/>
    </xf>
    <xf numFmtId="0" fontId="17" fillId="8" borderId="0" xfId="2" applyFont="1" applyFill="1" applyAlignment="1">
      <alignment horizontal="center"/>
    </xf>
    <xf numFmtId="0" fontId="18" fillId="8" borderId="0" xfId="2" applyFont="1" applyFill="1" applyAlignment="1">
      <alignment horizontal="center" vertical="center" wrapText="1"/>
    </xf>
    <xf numFmtId="0" fontId="19" fillId="8" borderId="0" xfId="0" applyFont="1" applyFill="1" applyAlignment="1">
      <alignment horizontal="left" vertical="center" wrapText="1"/>
    </xf>
    <xf numFmtId="0" fontId="0" fillId="6" borderId="0" xfId="0" applyFill="1"/>
    <xf numFmtId="164" fontId="12" fillId="4" borderId="0" xfId="0" applyNumberFormat="1" applyFont="1" applyFill="1"/>
    <xf numFmtId="164" fontId="0" fillId="5" borderId="0" xfId="0" applyNumberFormat="1" applyFill="1"/>
    <xf numFmtId="0" fontId="0" fillId="0" borderId="0" xfId="0" applyFill="1"/>
    <xf numFmtId="0" fontId="22" fillId="5" borderId="0" xfId="0" applyFont="1" applyFill="1" applyAlignment="1">
      <alignment horizontal="left"/>
    </xf>
    <xf numFmtId="0" fontId="11" fillId="5" borderId="0" xfId="0" applyFont="1" applyFill="1" applyAlignment="1">
      <alignment horizontal="left"/>
    </xf>
    <xf numFmtId="0" fontId="21" fillId="8" borderId="0" xfId="0" applyFont="1" applyFill="1" applyAlignment="1">
      <alignment horizontal="center"/>
    </xf>
    <xf numFmtId="0" fontId="23" fillId="8" borderId="0" xfId="0" applyFont="1" applyFill="1" applyAlignment="1">
      <alignment horizontal="left" vertical="center" wrapText="1"/>
    </xf>
    <xf numFmtId="0" fontId="7" fillId="5" borderId="0" xfId="2" applyFont="1" applyFill="1" applyAlignment="1">
      <alignment horizontal="center"/>
    </xf>
    <xf numFmtId="0" fontId="9" fillId="6" borderId="0" xfId="2" applyFont="1" applyFill="1" applyAlignment="1">
      <alignment horizontal="center"/>
    </xf>
    <xf numFmtId="0" fontId="4" fillId="2" borderId="0" xfId="0" applyFont="1" applyFill="1" applyAlignment="1">
      <alignment horizontal="left"/>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BE"/>
              <a:t>FFMI of Heaviest Bodybuilders in Different Eras of Steroid</a:t>
            </a:r>
            <a:r>
              <a:rPr lang="nl-BE" baseline="0"/>
              <a:t> Use</a:t>
            </a:r>
            <a:endParaRPr lang="nl-BE"/>
          </a:p>
        </c:rich>
      </c:tx>
      <c:overlay val="0"/>
    </c:title>
    <c:autoTitleDeleted val="0"/>
    <c:plotArea>
      <c:layout/>
      <c:scatterChart>
        <c:scatterStyle val="lineMarker"/>
        <c:varyColors val="0"/>
        <c:ser>
          <c:idx val="0"/>
          <c:order val="0"/>
          <c:tx>
            <c:strRef>
              <c:f>Graph!$A$26</c:f>
              <c:strCache>
                <c:ptCount val="1"/>
                <c:pt idx="0">
                  <c:v>AAS+HGH+SLIN - FULLY TRAINED (1990-now)</c:v>
                </c:pt>
              </c:strCache>
            </c:strRef>
          </c:tx>
          <c:xVal>
            <c:numRef>
              <c:f>Graph!$B$25:$K$25</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Graph!$B$26:$K$26</c:f>
              <c:numCache>
                <c:formatCode>0.0</c:formatCode>
                <c:ptCount val="10"/>
                <c:pt idx="0">
                  <c:v>41.175510204081633</c:v>
                </c:pt>
                <c:pt idx="1">
                  <c:v>40.416666666666664</c:v>
                </c:pt>
                <c:pt idx="2">
                  <c:v>39.35582534877188</c:v>
                </c:pt>
                <c:pt idx="3">
                  <c:v>39.216144876207025</c:v>
                </c:pt>
                <c:pt idx="4">
                  <c:v>39.275102040816328</c:v>
                </c:pt>
                <c:pt idx="5">
                  <c:v>38.36195240670633</c:v>
                </c:pt>
                <c:pt idx="6">
                  <c:v>38.262975778546711</c:v>
                </c:pt>
                <c:pt idx="7">
                  <c:v>38.261504747991232</c:v>
                </c:pt>
                <c:pt idx="8">
                  <c:v>38.021604938271608</c:v>
                </c:pt>
                <c:pt idx="9">
                  <c:v>37.154074499664851</c:v>
                </c:pt>
              </c:numCache>
            </c:numRef>
          </c:yVal>
          <c:smooth val="0"/>
        </c:ser>
        <c:ser>
          <c:idx val="1"/>
          <c:order val="1"/>
          <c:tx>
            <c:strRef>
              <c:f>Graph!$A$27</c:f>
              <c:strCache>
                <c:ptCount val="1"/>
                <c:pt idx="0">
                  <c:v>AAS - FULLY TRAINED (1950-1990)</c:v>
                </c:pt>
              </c:strCache>
            </c:strRef>
          </c:tx>
          <c:xVal>
            <c:numRef>
              <c:f>Graph!$B$25:$K$25</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Graph!$B$27:$K$27</c:f>
              <c:numCache>
                <c:formatCode>0.0</c:formatCode>
                <c:ptCount val="10"/>
                <c:pt idx="0">
                  <c:v>33.16138091022863</c:v>
                </c:pt>
                <c:pt idx="1">
                  <c:v>33.228373702422147</c:v>
                </c:pt>
                <c:pt idx="2">
                  <c:v>33.064007069814423</c:v>
                </c:pt>
                <c:pt idx="3">
                  <c:v>33.058237829529887</c:v>
                </c:pt>
                <c:pt idx="4">
                  <c:v>33.129049762201156</c:v>
                </c:pt>
                <c:pt idx="5">
                  <c:v>32.557093425605537</c:v>
                </c:pt>
                <c:pt idx="6">
                  <c:v>31.673469387755105</c:v>
                </c:pt>
                <c:pt idx="7">
                  <c:v>31.437735975141166</c:v>
                </c:pt>
                <c:pt idx="8">
                  <c:v>29.928374655647382</c:v>
                </c:pt>
                <c:pt idx="9">
                  <c:v>29.680574222883124</c:v>
                </c:pt>
              </c:numCache>
            </c:numRef>
          </c:yVal>
          <c:smooth val="0"/>
        </c:ser>
        <c:ser>
          <c:idx val="2"/>
          <c:order val="2"/>
          <c:tx>
            <c:strRef>
              <c:f>Graph!$A$28</c:f>
              <c:strCache>
                <c:ptCount val="1"/>
                <c:pt idx="0">
                  <c:v>DRUG FREE - FULLY TRAINED (0-1950)</c:v>
                </c:pt>
              </c:strCache>
            </c:strRef>
          </c:tx>
          <c:xVal>
            <c:numRef>
              <c:f>Graph!$B$25:$K$25</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Graph!$B$28:$K$28</c:f>
              <c:numCache>
                <c:formatCode>0.0</c:formatCode>
                <c:ptCount val="10"/>
                <c:pt idx="0">
                  <c:v>28</c:v>
                </c:pt>
                <c:pt idx="1">
                  <c:v>27.7</c:v>
                </c:pt>
                <c:pt idx="2">
                  <c:v>27.491599707815922</c:v>
                </c:pt>
                <c:pt idx="3">
                  <c:v>27.3</c:v>
                </c:pt>
                <c:pt idx="4">
                  <c:v>26.5</c:v>
                </c:pt>
                <c:pt idx="5">
                  <c:v>26.1</c:v>
                </c:pt>
                <c:pt idx="6">
                  <c:v>26</c:v>
                </c:pt>
                <c:pt idx="7">
                  <c:v>25.9</c:v>
                </c:pt>
                <c:pt idx="8">
                  <c:v>25.8</c:v>
                </c:pt>
                <c:pt idx="9">
                  <c:v>25.5</c:v>
                </c:pt>
              </c:numCache>
            </c:numRef>
          </c:yVal>
          <c:smooth val="0"/>
        </c:ser>
        <c:ser>
          <c:idx val="3"/>
          <c:order val="3"/>
          <c:tx>
            <c:strRef>
              <c:f>Graph!$A$29</c:f>
              <c:strCache>
                <c:ptCount val="1"/>
                <c:pt idx="0">
                  <c:v>DRUG FREE - NEVER TRAINED</c:v>
                </c:pt>
              </c:strCache>
            </c:strRef>
          </c:tx>
          <c:xVal>
            <c:numRef>
              <c:f>Graph!$B$25:$K$25</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Graph!$B$29:$K$29</c:f>
              <c:numCache>
                <c:formatCode>0.0</c:formatCode>
                <c:ptCount val="10"/>
                <c:pt idx="0">
                  <c:v>20.890022675736958</c:v>
                </c:pt>
                <c:pt idx="1">
                  <c:v>21.010380622837371</c:v>
                </c:pt>
                <c:pt idx="2">
                  <c:v>20.876073373650975</c:v>
                </c:pt>
                <c:pt idx="3">
                  <c:v>20.976326530612244</c:v>
                </c:pt>
                <c:pt idx="4">
                  <c:v>21.108445903295042</c:v>
                </c:pt>
                <c:pt idx="5">
                  <c:v>20.913580246913579</c:v>
                </c:pt>
                <c:pt idx="6">
                  <c:v>21.021828062946042</c:v>
                </c:pt>
                <c:pt idx="7">
                  <c:v>21.08400292184076</c:v>
                </c:pt>
                <c:pt idx="8">
                  <c:v>20.914440923494794</c:v>
                </c:pt>
                <c:pt idx="9">
                  <c:v>20.963988919667589</c:v>
                </c:pt>
              </c:numCache>
            </c:numRef>
          </c:yVal>
          <c:smooth val="0"/>
        </c:ser>
        <c:dLbls>
          <c:showLegendKey val="0"/>
          <c:showVal val="0"/>
          <c:showCatName val="0"/>
          <c:showSerName val="0"/>
          <c:showPercent val="0"/>
          <c:showBubbleSize val="0"/>
        </c:dLbls>
        <c:axId val="245735416"/>
        <c:axId val="245733456"/>
      </c:scatterChart>
      <c:valAx>
        <c:axId val="245735416"/>
        <c:scaling>
          <c:orientation val="minMax"/>
          <c:max val="10"/>
          <c:min val="1"/>
        </c:scaling>
        <c:delete val="0"/>
        <c:axPos val="b"/>
        <c:title>
          <c:tx>
            <c:rich>
              <a:bodyPr/>
              <a:lstStyle/>
              <a:p>
                <a:pPr>
                  <a:defRPr sz="1000">
                    <a:latin typeface="Arial Unicode MS" panose="020B0604020202020204" pitchFamily="34" charset="-128"/>
                    <a:ea typeface="Arial Unicode MS" panose="020B0604020202020204" pitchFamily="34" charset="-128"/>
                    <a:cs typeface="Arial Unicode MS" panose="020B0604020202020204" pitchFamily="34" charset="-128"/>
                  </a:defRPr>
                </a:pPr>
                <a:r>
                  <a:rPr lang="nl-BE" sz="1000">
                    <a:latin typeface="Arial Unicode MS" panose="020B0604020202020204" pitchFamily="34" charset="-128"/>
                    <a:ea typeface="Arial Unicode MS" panose="020B0604020202020204" pitchFamily="34" charset="-128"/>
                    <a:cs typeface="Arial Unicode MS" panose="020B0604020202020204" pitchFamily="34" charset="-128"/>
                  </a:rPr>
                  <a:t>Athlete</a:t>
                </a:r>
              </a:p>
            </c:rich>
          </c:tx>
          <c:overlay val="0"/>
        </c:title>
        <c:numFmt formatCode="General" sourceLinked="1"/>
        <c:majorTickMark val="out"/>
        <c:minorTickMark val="none"/>
        <c:tickLblPos val="nextTo"/>
        <c:crossAx val="245733456"/>
        <c:crosses val="autoZero"/>
        <c:crossBetween val="midCat"/>
        <c:majorUnit val="1"/>
        <c:minorUnit val="0.5"/>
      </c:valAx>
      <c:valAx>
        <c:axId val="245733456"/>
        <c:scaling>
          <c:orientation val="minMax"/>
          <c:max val="45"/>
          <c:min val="15"/>
        </c:scaling>
        <c:delete val="0"/>
        <c:axPos val="l"/>
        <c:majorGridlines/>
        <c:title>
          <c:tx>
            <c:rich>
              <a:bodyPr rot="-5400000" vert="horz"/>
              <a:lstStyle/>
              <a:p>
                <a:pPr>
                  <a:defRPr sz="1000">
                    <a:latin typeface="Arial Unicode MS" panose="020B0604020202020204" pitchFamily="34" charset="-128"/>
                    <a:ea typeface="Arial Unicode MS" panose="020B0604020202020204" pitchFamily="34" charset="-128"/>
                    <a:cs typeface="Arial Unicode MS" panose="020B0604020202020204" pitchFamily="34" charset="-128"/>
                  </a:defRPr>
                </a:pPr>
                <a:r>
                  <a:rPr lang="nl-BE" sz="1000">
                    <a:latin typeface="Arial Unicode MS" panose="020B0604020202020204" pitchFamily="34" charset="-128"/>
                    <a:ea typeface="Arial Unicode MS" panose="020B0604020202020204" pitchFamily="34" charset="-128"/>
                    <a:cs typeface="Arial Unicode MS" panose="020B0604020202020204" pitchFamily="34" charset="-128"/>
                  </a:rPr>
                  <a:t>FFMI</a:t>
                </a:r>
              </a:p>
            </c:rich>
          </c:tx>
          <c:overlay val="0"/>
        </c:title>
        <c:numFmt formatCode="0" sourceLinked="0"/>
        <c:majorTickMark val="out"/>
        <c:minorTickMark val="out"/>
        <c:tickLblPos val="nextTo"/>
        <c:crossAx val="245735416"/>
        <c:crosses val="autoZero"/>
        <c:crossBetween val="midCat"/>
        <c:majorUnit val="5"/>
        <c:minorUnit val="1"/>
      </c:valAx>
    </c:plotArea>
    <c:legend>
      <c:legendPos val="r"/>
      <c:layout>
        <c:manualLayout>
          <c:xMode val="edge"/>
          <c:yMode val="edge"/>
          <c:x val="0.67555451950085188"/>
          <c:y val="0.24513507781224317"/>
          <c:w val="0.31421156237049314"/>
          <c:h val="0.55261049099631776"/>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0</xdr:col>
      <xdr:colOff>4572000</xdr:colOff>
      <xdr:row>28</xdr:row>
      <xdr:rowOff>198120</xdr:rowOff>
    </xdr:to>
    <xdr:pic>
      <xdr:nvPicPr>
        <xdr:cNvPr id="4" name="Picture 3" descr="1-2-3 rule of anabolic steroids in bodybuildi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910280"/>
          <a:ext cx="4572000" cy="2575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xdr:colOff>
      <xdr:row>0</xdr:row>
      <xdr:rowOff>30480</xdr:rowOff>
    </xdr:from>
    <xdr:to>
      <xdr:col>10</xdr:col>
      <xdr:colOff>556260</xdr:colOff>
      <xdr:row>22</xdr:row>
      <xdr:rowOff>167640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rue-natural-bodybuilding.com/" TargetMode="External"/><Relationship Id="rId1" Type="http://schemas.openxmlformats.org/officeDocument/2006/relationships/hyperlink" Target="http://www.true-natural-bodybuilding.com/faq.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true-natural-bodybuilding.com/varia/fat-free-mass-index.pdf" TargetMode="External"/><Relationship Id="rId3" Type="http://schemas.openxmlformats.org/officeDocument/2006/relationships/hyperlink" Target="http://www.musclememory.com/" TargetMode="External"/><Relationship Id="rId7" Type="http://schemas.openxmlformats.org/officeDocument/2006/relationships/hyperlink" Target="http://www.true-natural-bodybuilding.com/faq.html" TargetMode="External"/><Relationship Id="rId2" Type="http://schemas.openxmlformats.org/officeDocument/2006/relationships/hyperlink" Target="http://www.mrofansite.com/" TargetMode="External"/><Relationship Id="rId1" Type="http://schemas.openxmlformats.org/officeDocument/2006/relationships/hyperlink" Target="http://www.bodybuildingpro.com/all.html" TargetMode="External"/><Relationship Id="rId6" Type="http://schemas.openxmlformats.org/officeDocument/2006/relationships/hyperlink" Target="http://www.true-natural-bodybuilding.com/" TargetMode="External"/><Relationship Id="rId5" Type="http://schemas.openxmlformats.org/officeDocument/2006/relationships/hyperlink" Target="http://www.true-natural-bodybuilding.com/varia/natural-bodybuilding-potential.pdf" TargetMode="External"/><Relationship Id="rId4" Type="http://schemas.openxmlformats.org/officeDocument/2006/relationships/hyperlink" Target="http://en.wikipedia.org/wiki/Mr._Olympia"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4"/>
  <sheetViews>
    <sheetView tabSelected="1" workbookViewId="0"/>
  </sheetViews>
  <sheetFormatPr defaultRowHeight="14.4" x14ac:dyDescent="0.3"/>
  <cols>
    <col min="1" max="1" width="74.44140625" customWidth="1"/>
    <col min="2" max="28" width="8.88671875" style="14"/>
  </cols>
  <sheetData>
    <row r="1" spans="1:1" ht="21" x14ac:dyDescent="0.3">
      <c r="A1" s="34" t="s">
        <v>62</v>
      </c>
    </row>
    <row r="2" spans="1:1" ht="10.8" customHeight="1" x14ac:dyDescent="0.3">
      <c r="A2" s="36"/>
    </row>
    <row r="3" spans="1:1" ht="43.2" customHeight="1" x14ac:dyDescent="0.3">
      <c r="A3" s="35" t="s">
        <v>88</v>
      </c>
    </row>
    <row r="4" spans="1:1" ht="19.95" customHeight="1" x14ac:dyDescent="0.3">
      <c r="A4" s="31" t="s">
        <v>79</v>
      </c>
    </row>
    <row r="5" spans="1:1" ht="19.95" customHeight="1" x14ac:dyDescent="0.3">
      <c r="A5" s="31" t="s">
        <v>80</v>
      </c>
    </row>
    <row r="6" spans="1:1" ht="19.95" customHeight="1" x14ac:dyDescent="0.3">
      <c r="A6" s="31" t="s">
        <v>81</v>
      </c>
    </row>
    <row r="7" spans="1:1" ht="43.2" customHeight="1" x14ac:dyDescent="0.3">
      <c r="A7" s="30" t="s">
        <v>82</v>
      </c>
    </row>
    <row r="8" spans="1:1" ht="79.8" x14ac:dyDescent="0.3">
      <c r="A8" s="30" t="s">
        <v>106</v>
      </c>
    </row>
    <row r="9" spans="1:1" x14ac:dyDescent="0.3">
      <c r="A9" s="29"/>
    </row>
    <row r="10" spans="1:1" x14ac:dyDescent="0.3">
      <c r="A10" s="32" t="s">
        <v>83</v>
      </c>
    </row>
    <row r="11" spans="1:1" ht="34.049999999999997" customHeight="1" x14ac:dyDescent="0.3">
      <c r="A11" s="31" t="s">
        <v>84</v>
      </c>
    </row>
    <row r="12" spans="1:1" ht="34.049999999999997" customHeight="1" x14ac:dyDescent="0.3">
      <c r="A12" s="31" t="s">
        <v>85</v>
      </c>
    </row>
    <row r="13" spans="1:1" ht="34.049999999999997" customHeight="1" x14ac:dyDescent="0.3">
      <c r="A13" s="31" t="s">
        <v>86</v>
      </c>
    </row>
    <row r="14" spans="1:1" ht="34.049999999999997" customHeight="1" x14ac:dyDescent="0.3">
      <c r="A14" s="31" t="s">
        <v>87</v>
      </c>
    </row>
    <row r="15" spans="1:1" x14ac:dyDescent="0.3">
      <c r="A15" s="30"/>
    </row>
    <row r="16" spans="1:1" x14ac:dyDescent="0.3">
      <c r="A16" s="30"/>
    </row>
    <row r="17" spans="1:1" x14ac:dyDescent="0.3">
      <c r="A17" s="29"/>
    </row>
    <row r="18" spans="1:1" x14ac:dyDescent="0.3">
      <c r="A18" s="29"/>
    </row>
    <row r="19" spans="1:1" x14ac:dyDescent="0.3">
      <c r="A19" s="29"/>
    </row>
    <row r="20" spans="1:1" x14ac:dyDescent="0.3">
      <c r="A20" s="29"/>
    </row>
    <row r="21" spans="1:1" x14ac:dyDescent="0.3">
      <c r="A21" s="29"/>
    </row>
    <row r="22" spans="1:1" x14ac:dyDescent="0.3">
      <c r="A22" s="29"/>
    </row>
    <row r="23" spans="1:1" x14ac:dyDescent="0.3">
      <c r="A23" s="29"/>
    </row>
    <row r="24" spans="1:1" x14ac:dyDescent="0.3">
      <c r="A24" s="29"/>
    </row>
    <row r="25" spans="1:1" x14ac:dyDescent="0.3">
      <c r="A25" s="29"/>
    </row>
    <row r="26" spans="1:1" x14ac:dyDescent="0.3">
      <c r="A26" s="29"/>
    </row>
    <row r="27" spans="1:1" x14ac:dyDescent="0.3">
      <c r="A27" s="29"/>
    </row>
    <row r="28" spans="1:1" x14ac:dyDescent="0.3">
      <c r="A28" s="29"/>
    </row>
    <row r="29" spans="1:1" ht="24.6" customHeight="1" x14ac:dyDescent="0.3">
      <c r="A29" s="29"/>
    </row>
    <row r="30" spans="1:1" ht="24.6" customHeight="1" x14ac:dyDescent="0.3">
      <c r="A30" s="43" t="s">
        <v>103</v>
      </c>
    </row>
    <row r="31" spans="1:1" ht="13.95" customHeight="1" x14ac:dyDescent="0.3">
      <c r="A31" s="43" t="s">
        <v>104</v>
      </c>
    </row>
    <row r="32" spans="1:1" ht="13.95" customHeight="1" x14ac:dyDescent="0.3">
      <c r="A32" s="43" t="s">
        <v>105</v>
      </c>
    </row>
    <row r="33" spans="1:1" ht="35.4" customHeight="1" x14ac:dyDescent="0.3">
      <c r="A33" s="43" t="s">
        <v>102</v>
      </c>
    </row>
    <row r="34" spans="1:1" x14ac:dyDescent="0.3">
      <c r="A34" s="42" t="s">
        <v>94</v>
      </c>
    </row>
    <row r="35" spans="1:1" ht="23.4" x14ac:dyDescent="0.45">
      <c r="A35" s="33" t="s">
        <v>63</v>
      </c>
    </row>
    <row r="36" spans="1:1" s="14" customFormat="1" x14ac:dyDescent="0.3"/>
    <row r="37" spans="1:1" s="14" customFormat="1" x14ac:dyDescent="0.3"/>
    <row r="38" spans="1:1" s="14" customFormat="1" x14ac:dyDescent="0.3"/>
    <row r="39" spans="1:1" s="14" customFormat="1" x14ac:dyDescent="0.3"/>
    <row r="40" spans="1:1" s="14" customFormat="1" x14ac:dyDescent="0.3"/>
    <row r="41" spans="1:1" s="14" customFormat="1" x14ac:dyDescent="0.3"/>
    <row r="42" spans="1:1" s="14" customFormat="1" x14ac:dyDescent="0.3"/>
    <row r="43" spans="1:1" s="14" customFormat="1" x14ac:dyDescent="0.3"/>
    <row r="44" spans="1:1" s="14" customFormat="1" x14ac:dyDescent="0.3"/>
    <row r="45" spans="1:1" s="14" customFormat="1" x14ac:dyDescent="0.3"/>
    <row r="46" spans="1:1" s="14" customFormat="1" x14ac:dyDescent="0.3"/>
    <row r="47" spans="1:1" s="14" customFormat="1" x14ac:dyDescent="0.3"/>
    <row r="48" spans="1:1" s="14" customFormat="1" x14ac:dyDescent="0.3"/>
    <row r="49" s="14" customFormat="1" x14ac:dyDescent="0.3"/>
    <row r="50" s="14" customFormat="1" x14ac:dyDescent="0.3"/>
    <row r="51" s="14" customFormat="1" x14ac:dyDescent="0.3"/>
    <row r="52" s="14" customFormat="1" x14ac:dyDescent="0.3"/>
    <row r="53" s="14" customFormat="1" x14ac:dyDescent="0.3"/>
    <row r="54" s="14" customFormat="1" x14ac:dyDescent="0.3"/>
    <row r="55" s="14" customFormat="1" x14ac:dyDescent="0.3"/>
    <row r="56" s="14" customFormat="1" x14ac:dyDescent="0.3"/>
    <row r="57" s="14" customFormat="1" x14ac:dyDescent="0.3"/>
    <row r="58" s="14" customFormat="1" x14ac:dyDescent="0.3"/>
    <row r="59" s="14" customFormat="1" x14ac:dyDescent="0.3"/>
    <row r="60" s="14" customFormat="1" x14ac:dyDescent="0.3"/>
    <row r="61" s="14" customFormat="1" x14ac:dyDescent="0.3"/>
    <row r="62" s="14" customFormat="1" x14ac:dyDescent="0.3"/>
    <row r="63" s="14" customFormat="1" x14ac:dyDescent="0.3"/>
    <row r="64" s="14" customFormat="1" x14ac:dyDescent="0.3"/>
    <row r="65" s="14" customFormat="1" x14ac:dyDescent="0.3"/>
    <row r="66" s="14" customFormat="1" x14ac:dyDescent="0.3"/>
    <row r="67" s="14" customFormat="1" x14ac:dyDescent="0.3"/>
    <row r="68" s="14" customFormat="1" x14ac:dyDescent="0.3"/>
    <row r="69" s="14" customFormat="1" x14ac:dyDescent="0.3"/>
    <row r="70" s="14" customFormat="1" x14ac:dyDescent="0.3"/>
    <row r="71" s="14" customFormat="1" x14ac:dyDescent="0.3"/>
    <row r="72" s="14" customFormat="1" x14ac:dyDescent="0.3"/>
    <row r="73" s="14" customFormat="1" x14ac:dyDescent="0.3"/>
    <row r="74" s="14" customFormat="1" x14ac:dyDescent="0.3"/>
    <row r="75" s="14" customFormat="1" x14ac:dyDescent="0.3"/>
    <row r="76" s="14" customFormat="1" x14ac:dyDescent="0.3"/>
    <row r="77" s="14" customFormat="1" x14ac:dyDescent="0.3"/>
    <row r="78" s="14" customFormat="1" x14ac:dyDescent="0.3"/>
    <row r="79" s="14" customFormat="1" x14ac:dyDescent="0.3"/>
    <row r="80" s="14" customFormat="1" x14ac:dyDescent="0.3"/>
    <row r="81" s="14" customFormat="1" x14ac:dyDescent="0.3"/>
    <row r="82" s="14" customFormat="1" x14ac:dyDescent="0.3"/>
    <row r="83" s="14" customFormat="1" x14ac:dyDescent="0.3"/>
    <row r="84" s="14" customFormat="1" x14ac:dyDescent="0.3"/>
    <row r="85" s="14" customFormat="1" x14ac:dyDescent="0.3"/>
    <row r="86" s="14" customFormat="1" x14ac:dyDescent="0.3"/>
    <row r="87" s="14" customFormat="1" x14ac:dyDescent="0.3"/>
    <row r="88" s="14" customFormat="1" x14ac:dyDescent="0.3"/>
    <row r="89" s="14" customFormat="1" x14ac:dyDescent="0.3"/>
    <row r="90" s="14" customFormat="1" x14ac:dyDescent="0.3"/>
    <row r="91" s="14" customFormat="1" x14ac:dyDescent="0.3"/>
    <row r="92" s="14" customFormat="1" x14ac:dyDescent="0.3"/>
    <row r="93" s="14" customFormat="1" x14ac:dyDescent="0.3"/>
    <row r="94" s="14" customFormat="1" x14ac:dyDescent="0.3"/>
    <row r="95" s="14" customFormat="1" x14ac:dyDescent="0.3"/>
    <row r="96" s="14" customFormat="1" x14ac:dyDescent="0.3"/>
    <row r="97" s="14" customFormat="1" x14ac:dyDescent="0.3"/>
    <row r="98" s="14" customFormat="1" x14ac:dyDescent="0.3"/>
    <row r="99" s="14" customFormat="1" x14ac:dyDescent="0.3"/>
    <row r="100" s="14" customFormat="1" x14ac:dyDescent="0.3"/>
    <row r="101" s="14" customFormat="1" x14ac:dyDescent="0.3"/>
    <row r="102" s="14" customFormat="1" x14ac:dyDescent="0.3"/>
    <row r="103" s="14" customFormat="1" x14ac:dyDescent="0.3"/>
    <row r="104" s="14" customFormat="1" x14ac:dyDescent="0.3"/>
  </sheetData>
  <hyperlinks>
    <hyperlink ref="A1" r:id="rId1" location="vraag7"/>
    <hyperlink ref="A35" r:id="rId2"/>
  </hyperlinks>
  <pageMargins left="0.7" right="0.7" top="0.75" bottom="0.75" header="0.3" footer="0.3"/>
  <pageSetup paperSize="9" orientation="portrait" horizontalDpi="300" verticalDpi="3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01"/>
  <sheetViews>
    <sheetView zoomScaleNormal="100" workbookViewId="0">
      <selection activeCell="A3" sqref="A3:B3"/>
    </sheetView>
  </sheetViews>
  <sheetFormatPr defaultRowHeight="14.4" x14ac:dyDescent="0.3"/>
  <cols>
    <col min="1" max="1" width="13.77734375" style="2" customWidth="1"/>
    <col min="2" max="2" width="16.77734375" customWidth="1"/>
    <col min="3" max="8" width="15.77734375" customWidth="1"/>
    <col min="9" max="9" width="17.77734375" bestFit="1" customWidth="1"/>
    <col min="10" max="10" width="16" bestFit="1" customWidth="1"/>
    <col min="11" max="11" width="21" bestFit="1" customWidth="1"/>
    <col min="12" max="12" width="16" style="14" customWidth="1"/>
    <col min="13" max="42" width="8.88671875" style="14"/>
  </cols>
  <sheetData>
    <row r="1" spans="1:42" s="9" customFormat="1" ht="46.2" x14ac:dyDescent="0.85">
      <c r="A1" s="44" t="s">
        <v>62</v>
      </c>
      <c r="B1" s="44"/>
      <c r="C1" s="44"/>
      <c r="D1" s="44"/>
      <c r="E1" s="44"/>
      <c r="F1" s="44"/>
      <c r="G1" s="44"/>
      <c r="H1" s="44"/>
      <c r="I1" s="44"/>
      <c r="J1" s="44"/>
      <c r="K1" s="44"/>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row>
    <row r="2" spans="1:42" ht="18" x14ac:dyDescent="0.35">
      <c r="A2" s="45" t="s">
        <v>63</v>
      </c>
      <c r="B2" s="45"/>
      <c r="C2" s="45"/>
      <c r="D2" s="45"/>
      <c r="E2" s="45"/>
      <c r="F2" s="45"/>
      <c r="G2" s="45"/>
      <c r="H2" s="45"/>
      <c r="I2" s="45"/>
      <c r="J2" s="45"/>
      <c r="K2" s="45"/>
    </row>
    <row r="3" spans="1:42" s="6" customFormat="1" x14ac:dyDescent="0.3">
      <c r="A3" s="46" t="s">
        <v>8</v>
      </c>
      <c r="B3" s="46"/>
      <c r="D3" s="6" t="s">
        <v>64</v>
      </c>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row>
    <row r="4" spans="1:42" s="3" customFormat="1" x14ac:dyDescent="0.3">
      <c r="A4" s="2" t="s">
        <v>0</v>
      </c>
      <c r="B4" s="4" t="s">
        <v>50</v>
      </c>
      <c r="C4" s="4" t="s">
        <v>51</v>
      </c>
      <c r="D4" s="4" t="s">
        <v>52</v>
      </c>
      <c r="E4" s="4" t="s">
        <v>53</v>
      </c>
      <c r="F4" s="4" t="s">
        <v>54</v>
      </c>
      <c r="G4" s="4" t="s">
        <v>55</v>
      </c>
      <c r="H4" s="4" t="s">
        <v>56</v>
      </c>
      <c r="I4" s="4" t="s">
        <v>57</v>
      </c>
      <c r="J4" s="4" t="s">
        <v>58</v>
      </c>
      <c r="K4" s="4" t="s">
        <v>59</v>
      </c>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row>
    <row r="5" spans="1:42" x14ac:dyDescent="0.3">
      <c r="A5" s="2" t="s">
        <v>1</v>
      </c>
      <c r="B5">
        <v>168</v>
      </c>
      <c r="C5">
        <v>170</v>
      </c>
      <c r="D5">
        <v>173</v>
      </c>
      <c r="E5">
        <v>175</v>
      </c>
      <c r="F5">
        <v>178</v>
      </c>
      <c r="G5">
        <v>180</v>
      </c>
      <c r="H5">
        <v>183</v>
      </c>
      <c r="I5">
        <v>185</v>
      </c>
      <c r="J5">
        <v>188</v>
      </c>
      <c r="K5">
        <v>190</v>
      </c>
    </row>
    <row r="6" spans="1:42" x14ac:dyDescent="0.3">
      <c r="A6" s="2" t="s">
        <v>2</v>
      </c>
      <c r="B6">
        <v>67</v>
      </c>
      <c r="C6">
        <v>69</v>
      </c>
      <c r="D6">
        <v>71</v>
      </c>
      <c r="E6">
        <v>73</v>
      </c>
      <c r="F6">
        <v>76</v>
      </c>
      <c r="G6">
        <v>77</v>
      </c>
      <c r="H6">
        <v>80</v>
      </c>
      <c r="I6">
        <v>82</v>
      </c>
      <c r="J6">
        <v>84</v>
      </c>
      <c r="K6">
        <v>86</v>
      </c>
    </row>
    <row r="7" spans="1:42" x14ac:dyDescent="0.3">
      <c r="A7" s="2" t="s">
        <v>3</v>
      </c>
      <c r="B7">
        <v>12</v>
      </c>
      <c r="C7">
        <v>12</v>
      </c>
      <c r="D7">
        <v>12</v>
      </c>
      <c r="E7">
        <v>12</v>
      </c>
      <c r="F7">
        <v>12</v>
      </c>
      <c r="G7">
        <v>12</v>
      </c>
      <c r="H7">
        <v>12</v>
      </c>
      <c r="I7">
        <v>12</v>
      </c>
      <c r="J7">
        <v>12</v>
      </c>
      <c r="K7">
        <v>12</v>
      </c>
    </row>
    <row r="8" spans="1:42" x14ac:dyDescent="0.3">
      <c r="A8" s="2" t="s">
        <v>4</v>
      </c>
      <c r="B8" s="1">
        <f>(10000*B6)/(B5*B5)</f>
        <v>23.738662131519273</v>
      </c>
      <c r="C8" s="1">
        <f t="shared" ref="C8:G8" si="0">(10000*C6)/(C5*C5)</f>
        <v>23.875432525951556</v>
      </c>
      <c r="D8" s="1">
        <f t="shared" si="0"/>
        <v>23.722810651876106</v>
      </c>
      <c r="E8" s="1">
        <f t="shared" si="0"/>
        <v>23.836734693877553</v>
      </c>
      <c r="F8" s="1">
        <f t="shared" si="0"/>
        <v>23.986870344653454</v>
      </c>
      <c r="G8" s="1">
        <f t="shared" si="0"/>
        <v>23.765432098765434</v>
      </c>
      <c r="H8" s="1">
        <f>(10000*H6)/(H5*H5)</f>
        <v>23.888440980620501</v>
      </c>
      <c r="I8" s="1">
        <f t="shared" ref="I8:K8" si="1">(10000*I6)/(I5*I5)</f>
        <v>23.959094229364499</v>
      </c>
      <c r="J8" s="1">
        <f t="shared" si="1"/>
        <v>23.766410140334994</v>
      </c>
      <c r="K8" s="1">
        <f t="shared" si="1"/>
        <v>23.822714681440445</v>
      </c>
    </row>
    <row r="9" spans="1:42" x14ac:dyDescent="0.3">
      <c r="A9" s="2" t="s">
        <v>5</v>
      </c>
      <c r="B9" s="1">
        <f>B8*(100-B7)/100</f>
        <v>20.890022675736958</v>
      </c>
      <c r="C9" s="1">
        <f t="shared" ref="C9:G9" si="2">C8*(100-C7)/100</f>
        <v>21.010380622837371</v>
      </c>
      <c r="D9" s="1">
        <f t="shared" si="2"/>
        <v>20.876073373650975</v>
      </c>
      <c r="E9" s="1">
        <f t="shared" si="2"/>
        <v>20.976326530612244</v>
      </c>
      <c r="F9" s="1">
        <f t="shared" si="2"/>
        <v>21.108445903295042</v>
      </c>
      <c r="G9" s="1">
        <f t="shared" si="2"/>
        <v>20.913580246913579</v>
      </c>
      <c r="H9" s="1">
        <f>H8*(100-H7)/100</f>
        <v>21.021828062946042</v>
      </c>
      <c r="I9" s="1">
        <f t="shared" ref="I9:K9" si="3">I8*(100-I7)/100</f>
        <v>21.08400292184076</v>
      </c>
      <c r="J9" s="1">
        <f t="shared" si="3"/>
        <v>20.914440923494794</v>
      </c>
      <c r="K9" s="1">
        <f t="shared" si="3"/>
        <v>20.963988919667589</v>
      </c>
    </row>
    <row r="10" spans="1:42" s="24" customFormat="1" ht="18" x14ac:dyDescent="0.35">
      <c r="A10" s="20" t="s">
        <v>6</v>
      </c>
      <c r="B10" s="37">
        <f>AVERAGE(B9:K9)</f>
        <v>20.975909018099536</v>
      </c>
      <c r="C10" s="21" t="s">
        <v>49</v>
      </c>
      <c r="D10" s="22" t="s">
        <v>42</v>
      </c>
      <c r="E10" s="28">
        <v>0</v>
      </c>
      <c r="F10" s="22" t="s">
        <v>92</v>
      </c>
      <c r="G10" s="22" t="s">
        <v>45</v>
      </c>
      <c r="H10" s="23">
        <f>E10/E20</f>
        <v>0</v>
      </c>
      <c r="I10" s="22" t="s">
        <v>101</v>
      </c>
      <c r="J10" s="22" t="s">
        <v>60</v>
      </c>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row>
    <row r="11" spans="1:42" x14ac:dyDescent="0.3">
      <c r="A11" s="2" t="s">
        <v>7</v>
      </c>
      <c r="B11" s="1">
        <f>_xlfn.STDEV.S(B9:K9)</f>
        <v>8.0066814680862783E-2</v>
      </c>
    </row>
    <row r="13" spans="1:42" s="6" customFormat="1" x14ac:dyDescent="0.3">
      <c r="A13" s="7" t="s">
        <v>41</v>
      </c>
      <c r="D13" s="6" t="s">
        <v>91</v>
      </c>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row>
    <row r="14" spans="1:42" s="3" customFormat="1" x14ac:dyDescent="0.3">
      <c r="A14" s="2" t="s">
        <v>0</v>
      </c>
      <c r="B14" s="4" t="s">
        <v>35</v>
      </c>
      <c r="C14" s="4" t="s">
        <v>36</v>
      </c>
      <c r="D14" s="4" t="s">
        <v>20</v>
      </c>
      <c r="E14" s="4" t="s">
        <v>39</v>
      </c>
      <c r="F14" s="4" t="s">
        <v>34</v>
      </c>
      <c r="G14" s="4" t="s">
        <v>38</v>
      </c>
      <c r="H14" s="4" t="s">
        <v>33</v>
      </c>
      <c r="I14" s="4" t="s">
        <v>37</v>
      </c>
      <c r="J14" s="4" t="s">
        <v>32</v>
      </c>
      <c r="K14" s="4" t="s">
        <v>40</v>
      </c>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row>
    <row r="15" spans="1:42" x14ac:dyDescent="0.3">
      <c r="A15" s="2" t="s">
        <v>1</v>
      </c>
      <c r="D15">
        <v>185</v>
      </c>
      <c r="J15">
        <v>175</v>
      </c>
    </row>
    <row r="16" spans="1:42" x14ac:dyDescent="0.3">
      <c r="A16" s="2" t="s">
        <v>2</v>
      </c>
      <c r="D16">
        <v>97</v>
      </c>
    </row>
    <row r="17" spans="1:42" x14ac:dyDescent="0.3">
      <c r="A17" s="2" t="s">
        <v>3</v>
      </c>
      <c r="D17">
        <v>3</v>
      </c>
    </row>
    <row r="18" spans="1:42" x14ac:dyDescent="0.3">
      <c r="A18" s="2" t="s">
        <v>4</v>
      </c>
      <c r="D18" s="1">
        <f>(10000*D16)/(D15*D15)</f>
        <v>28.341855368882396</v>
      </c>
    </row>
    <row r="19" spans="1:42" x14ac:dyDescent="0.3">
      <c r="A19" s="2" t="s">
        <v>5</v>
      </c>
      <c r="B19">
        <v>28</v>
      </c>
      <c r="C19">
        <v>27.7</v>
      </c>
      <c r="D19" s="1">
        <f>D18*(100-D17)/100</f>
        <v>27.491599707815922</v>
      </c>
      <c r="E19">
        <v>27.3</v>
      </c>
      <c r="F19">
        <v>26.5</v>
      </c>
      <c r="G19">
        <v>26.1</v>
      </c>
      <c r="H19">
        <v>26</v>
      </c>
      <c r="I19">
        <v>25.9</v>
      </c>
      <c r="J19">
        <v>25.8</v>
      </c>
      <c r="K19">
        <v>25.5</v>
      </c>
    </row>
    <row r="20" spans="1:42" s="24" customFormat="1" ht="18" x14ac:dyDescent="0.35">
      <c r="A20" s="20" t="s">
        <v>6</v>
      </c>
      <c r="B20" s="37">
        <f>AVERAGE(B19:K19)</f>
        <v>26.629159970781593</v>
      </c>
      <c r="C20" s="26" t="s">
        <v>46</v>
      </c>
      <c r="D20" s="22" t="s">
        <v>93</v>
      </c>
      <c r="E20" s="28">
        <f>B20/B10-1</f>
        <v>0.2695116072349486</v>
      </c>
      <c r="F20" s="22" t="s">
        <v>92</v>
      </c>
      <c r="G20" s="22" t="s">
        <v>45</v>
      </c>
      <c r="H20" s="27">
        <f>E20/E20</f>
        <v>1</v>
      </c>
      <c r="I20" s="22" t="s">
        <v>101</v>
      </c>
      <c r="J20" s="22" t="s">
        <v>60</v>
      </c>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row>
    <row r="21" spans="1:42" x14ac:dyDescent="0.3">
      <c r="A21" s="2" t="s">
        <v>7</v>
      </c>
      <c r="B21" s="1">
        <f>_xlfn.STDEV.S(B19:K19)</f>
        <v>0.90715960864530976</v>
      </c>
    </row>
    <row r="23" spans="1:42" s="6" customFormat="1" x14ac:dyDescent="0.3">
      <c r="A23" s="7" t="s">
        <v>31</v>
      </c>
      <c r="D23" s="6" t="s">
        <v>89</v>
      </c>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row>
    <row r="24" spans="1:42" s="18" customFormat="1" x14ac:dyDescent="0.3">
      <c r="A24" s="5" t="s">
        <v>0</v>
      </c>
      <c r="B24" s="17" t="s">
        <v>18</v>
      </c>
      <c r="C24" s="17" t="s">
        <v>24</v>
      </c>
      <c r="D24" s="17" t="s">
        <v>19</v>
      </c>
      <c r="E24" s="17" t="s">
        <v>29</v>
      </c>
      <c r="F24" s="17" t="s">
        <v>17</v>
      </c>
      <c r="G24" s="17" t="s">
        <v>22</v>
      </c>
      <c r="H24" s="17" t="s">
        <v>23</v>
      </c>
      <c r="I24" s="17" t="s">
        <v>26</v>
      </c>
      <c r="J24" s="17" t="s">
        <v>16</v>
      </c>
      <c r="K24" s="5" t="s">
        <v>21</v>
      </c>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row>
    <row r="25" spans="1:42" x14ac:dyDescent="0.3">
      <c r="A25" s="2" t="s">
        <v>1</v>
      </c>
      <c r="B25">
        <v>181</v>
      </c>
      <c r="C25">
        <v>170</v>
      </c>
      <c r="D25">
        <v>178</v>
      </c>
      <c r="E25">
        <v>173</v>
      </c>
      <c r="F25">
        <v>177</v>
      </c>
      <c r="G25">
        <v>170</v>
      </c>
      <c r="H25">
        <v>175</v>
      </c>
      <c r="I25">
        <v>173</v>
      </c>
      <c r="J25">
        <v>165</v>
      </c>
      <c r="K25">
        <v>187</v>
      </c>
    </row>
    <row r="26" spans="1:42" x14ac:dyDescent="0.3">
      <c r="A26" s="2" t="s">
        <v>2</v>
      </c>
      <c r="B26">
        <v>112</v>
      </c>
      <c r="C26" s="8">
        <v>99</v>
      </c>
      <c r="D26" s="8">
        <v>108</v>
      </c>
      <c r="E26">
        <v>102</v>
      </c>
      <c r="F26">
        <v>107</v>
      </c>
      <c r="G26">
        <v>97</v>
      </c>
      <c r="H26">
        <v>100</v>
      </c>
      <c r="I26">
        <v>97</v>
      </c>
      <c r="J26">
        <v>84</v>
      </c>
      <c r="K26">
        <v>107</v>
      </c>
    </row>
    <row r="27" spans="1:42" x14ac:dyDescent="0.3">
      <c r="A27" s="2" t="s">
        <v>3</v>
      </c>
      <c r="B27">
        <v>3</v>
      </c>
      <c r="C27">
        <v>3</v>
      </c>
      <c r="D27">
        <v>3</v>
      </c>
      <c r="E27">
        <v>3</v>
      </c>
      <c r="F27">
        <v>3</v>
      </c>
      <c r="G27">
        <v>3</v>
      </c>
      <c r="H27">
        <v>3</v>
      </c>
      <c r="I27">
        <v>3</v>
      </c>
      <c r="J27">
        <v>3</v>
      </c>
      <c r="K27">
        <v>3</v>
      </c>
    </row>
    <row r="28" spans="1:42" x14ac:dyDescent="0.3">
      <c r="A28" s="2" t="s">
        <v>4</v>
      </c>
      <c r="B28" s="1">
        <f t="shared" ref="B28:H28" si="4">(10000*B26)/(B25*B25)</f>
        <v>34.186990629101679</v>
      </c>
      <c r="C28" s="1">
        <f t="shared" si="4"/>
        <v>34.256055363321799</v>
      </c>
      <c r="D28" s="1">
        <f t="shared" ref="D28:E28" si="5">(10000*D26)/(D25*D25)</f>
        <v>34.086605226612804</v>
      </c>
      <c r="E28" s="1">
        <f t="shared" si="5"/>
        <v>34.08065755621638</v>
      </c>
      <c r="F28" s="1">
        <f t="shared" si="4"/>
        <v>34.153659548660983</v>
      </c>
      <c r="G28" s="1">
        <f t="shared" si="4"/>
        <v>33.564013840830448</v>
      </c>
      <c r="H28" s="1">
        <f t="shared" si="4"/>
        <v>32.653061224489797</v>
      </c>
      <c r="I28" s="1">
        <f t="shared" ref="I28" si="6">(10000*I26)/(I25*I25)</f>
        <v>32.410037087774398</v>
      </c>
      <c r="J28" s="1">
        <f>(10000*J26)/(J25*J25)</f>
        <v>30.853994490358126</v>
      </c>
      <c r="K28" s="1">
        <f>(10000*K26)/(K25*K25)</f>
        <v>30.598530126683634</v>
      </c>
    </row>
    <row r="29" spans="1:42" x14ac:dyDescent="0.3">
      <c r="A29" s="2" t="s">
        <v>5</v>
      </c>
      <c r="B29" s="1">
        <f t="shared" ref="B29:K29" si="7">B28*(100-B27)/100</f>
        <v>33.16138091022863</v>
      </c>
      <c r="C29" s="1">
        <f t="shared" si="7"/>
        <v>33.228373702422147</v>
      </c>
      <c r="D29" s="1">
        <f t="shared" ref="D29:E29" si="8">D28*(100-D27)/100</f>
        <v>33.064007069814423</v>
      </c>
      <c r="E29" s="1">
        <f t="shared" si="8"/>
        <v>33.058237829529887</v>
      </c>
      <c r="F29" s="1">
        <f t="shared" si="7"/>
        <v>33.129049762201156</v>
      </c>
      <c r="G29" s="1">
        <f t="shared" si="7"/>
        <v>32.557093425605537</v>
      </c>
      <c r="H29" s="1">
        <f t="shared" si="7"/>
        <v>31.673469387755105</v>
      </c>
      <c r="I29" s="1">
        <f t="shared" si="7"/>
        <v>31.437735975141166</v>
      </c>
      <c r="J29" s="1">
        <f t="shared" si="7"/>
        <v>29.928374655647382</v>
      </c>
      <c r="K29" s="1">
        <f t="shared" si="7"/>
        <v>29.680574222883124</v>
      </c>
    </row>
    <row r="30" spans="1:42" s="24" customFormat="1" ht="18" x14ac:dyDescent="0.35">
      <c r="A30" s="20" t="s">
        <v>6</v>
      </c>
      <c r="B30" s="37">
        <f>AVERAGE(B29:K29)</f>
        <v>32.091829694122858</v>
      </c>
      <c r="C30" s="26" t="s">
        <v>47</v>
      </c>
      <c r="D30" s="22" t="s">
        <v>43</v>
      </c>
      <c r="E30" s="28">
        <f>B30/B10-1</f>
        <v>0.52993749479136754</v>
      </c>
      <c r="F30" s="22" t="s">
        <v>92</v>
      </c>
      <c r="G30" s="22" t="s">
        <v>45</v>
      </c>
      <c r="H30" s="27">
        <f>E30/E20</f>
        <v>1.9662882063902758</v>
      </c>
      <c r="I30" s="22" t="s">
        <v>101</v>
      </c>
      <c r="J30" s="22" t="s">
        <v>60</v>
      </c>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row>
    <row r="31" spans="1:42" x14ac:dyDescent="0.3">
      <c r="A31" s="2" t="s">
        <v>7</v>
      </c>
      <c r="B31" s="1">
        <f>_xlfn.STDEV.S(B29:K29)</f>
        <v>1.3623752142801195</v>
      </c>
    </row>
    <row r="33" spans="1:42" s="6" customFormat="1" x14ac:dyDescent="0.3">
      <c r="A33" s="7" t="s">
        <v>30</v>
      </c>
      <c r="D33" s="6" t="s">
        <v>90</v>
      </c>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row>
    <row r="34" spans="1:42" s="18" customFormat="1" x14ac:dyDescent="0.3">
      <c r="A34" s="5" t="s">
        <v>0</v>
      </c>
      <c r="B34" s="18" t="s">
        <v>65</v>
      </c>
      <c r="C34" s="17" t="s">
        <v>10</v>
      </c>
      <c r="D34" s="17" t="s">
        <v>12</v>
      </c>
      <c r="E34" s="17" t="s">
        <v>15</v>
      </c>
      <c r="F34" s="17" t="s">
        <v>9</v>
      </c>
      <c r="G34" s="17" t="s">
        <v>13</v>
      </c>
      <c r="H34" s="17" t="s">
        <v>66</v>
      </c>
      <c r="I34" s="17" t="s">
        <v>67</v>
      </c>
      <c r="J34" s="17" t="s">
        <v>14</v>
      </c>
      <c r="K34" s="17" t="s">
        <v>11</v>
      </c>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row>
    <row r="35" spans="1:42" x14ac:dyDescent="0.3">
      <c r="A35" s="2" t="s">
        <v>1</v>
      </c>
      <c r="B35">
        <v>175</v>
      </c>
      <c r="C35">
        <v>180</v>
      </c>
      <c r="D35">
        <v>179</v>
      </c>
      <c r="E35">
        <v>173</v>
      </c>
      <c r="F35">
        <v>175</v>
      </c>
      <c r="G35">
        <v>172</v>
      </c>
      <c r="H35">
        <v>170</v>
      </c>
      <c r="I35">
        <v>185</v>
      </c>
      <c r="J35">
        <v>180</v>
      </c>
      <c r="K35">
        <v>177</v>
      </c>
    </row>
    <row r="36" spans="1:42" x14ac:dyDescent="0.3">
      <c r="A36" s="2" t="s">
        <v>2</v>
      </c>
      <c r="B36">
        <v>130</v>
      </c>
      <c r="C36">
        <v>135</v>
      </c>
      <c r="D36">
        <v>130</v>
      </c>
      <c r="E36">
        <v>121</v>
      </c>
      <c r="F36">
        <v>124</v>
      </c>
      <c r="G36">
        <v>117</v>
      </c>
      <c r="H36">
        <v>114</v>
      </c>
      <c r="I36">
        <v>135</v>
      </c>
      <c r="J36">
        <v>127</v>
      </c>
      <c r="K36">
        <v>120</v>
      </c>
    </row>
    <row r="37" spans="1:42" x14ac:dyDescent="0.3">
      <c r="A37" s="2" t="s">
        <v>3</v>
      </c>
      <c r="B37">
        <v>3</v>
      </c>
      <c r="C37">
        <v>3</v>
      </c>
      <c r="D37">
        <v>3</v>
      </c>
      <c r="E37">
        <v>3</v>
      </c>
      <c r="F37">
        <v>3</v>
      </c>
      <c r="G37">
        <v>3</v>
      </c>
      <c r="H37">
        <v>3</v>
      </c>
      <c r="I37">
        <v>3</v>
      </c>
      <c r="J37">
        <v>3</v>
      </c>
      <c r="K37">
        <v>3</v>
      </c>
    </row>
    <row r="38" spans="1:42" x14ac:dyDescent="0.3">
      <c r="A38" s="2" t="s">
        <v>4</v>
      </c>
      <c r="B38" s="1">
        <f t="shared" ref="B38:G38" si="9">(10000*B36)/(B35*B35)</f>
        <v>42.448979591836732</v>
      </c>
      <c r="C38" s="1">
        <f t="shared" si="9"/>
        <v>41.666666666666664</v>
      </c>
      <c r="D38" s="1">
        <f t="shared" si="9"/>
        <v>40.573015823476169</v>
      </c>
      <c r="E38" s="1">
        <f t="shared" si="9"/>
        <v>40.429015336295897</v>
      </c>
      <c r="F38" s="1">
        <f t="shared" si="9"/>
        <v>40.489795918367349</v>
      </c>
      <c r="G38" s="1">
        <f t="shared" si="9"/>
        <v>39.548404542996217</v>
      </c>
      <c r="H38" s="1">
        <f t="shared" ref="H38:I38" si="10">(10000*H36)/(H35*H35)</f>
        <v>39.446366782006919</v>
      </c>
      <c r="I38" s="1">
        <f t="shared" si="10"/>
        <v>39.444850255661066</v>
      </c>
      <c r="J38" s="1">
        <f>(10000*J36)/(J35*J35)</f>
        <v>39.197530864197532</v>
      </c>
      <c r="K38" s="1">
        <f>(10000*K36)/(K35*K35)</f>
        <v>38.30316958728335</v>
      </c>
    </row>
    <row r="39" spans="1:42" x14ac:dyDescent="0.3">
      <c r="A39" s="2" t="s">
        <v>5</v>
      </c>
      <c r="B39" s="1">
        <f t="shared" ref="B39:G39" si="11">B38*(100-B37)/100</f>
        <v>41.175510204081633</v>
      </c>
      <c r="C39" s="1">
        <f t="shared" si="11"/>
        <v>40.416666666666664</v>
      </c>
      <c r="D39" s="1">
        <f t="shared" si="11"/>
        <v>39.35582534877188</v>
      </c>
      <c r="E39" s="1">
        <f t="shared" si="11"/>
        <v>39.216144876207025</v>
      </c>
      <c r="F39" s="1">
        <f t="shared" si="11"/>
        <v>39.275102040816328</v>
      </c>
      <c r="G39" s="1">
        <f t="shared" si="11"/>
        <v>38.36195240670633</v>
      </c>
      <c r="H39" s="1">
        <f t="shared" ref="H39:I39" si="12">H38*(100-H37)/100</f>
        <v>38.262975778546711</v>
      </c>
      <c r="I39" s="1">
        <f t="shared" si="12"/>
        <v>38.261504747991232</v>
      </c>
      <c r="J39" s="1">
        <f>J38*(100-J37)/100</f>
        <v>38.021604938271608</v>
      </c>
      <c r="K39" s="1">
        <f>K38*(100-K37)/100</f>
        <v>37.154074499664851</v>
      </c>
    </row>
    <row r="40" spans="1:42" s="24" customFormat="1" ht="18" x14ac:dyDescent="0.35">
      <c r="A40" s="20" t="s">
        <v>6</v>
      </c>
      <c r="B40" s="37">
        <f>AVERAGE(B39:K39)</f>
        <v>38.950136150772423</v>
      </c>
      <c r="C40" s="26" t="s">
        <v>48</v>
      </c>
      <c r="D40" s="22" t="s">
        <v>44</v>
      </c>
      <c r="E40" s="28">
        <f>B40/B10-1</f>
        <v>0.85689860292411746</v>
      </c>
      <c r="F40" s="22" t="s">
        <v>92</v>
      </c>
      <c r="G40" s="22" t="s">
        <v>45</v>
      </c>
      <c r="H40" s="27">
        <f>E40/E20</f>
        <v>3.1794497154147066</v>
      </c>
      <c r="I40" s="22" t="s">
        <v>101</v>
      </c>
      <c r="J40" s="22" t="s">
        <v>60</v>
      </c>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row>
    <row r="41" spans="1:42" x14ac:dyDescent="0.3">
      <c r="A41" s="2" t="s">
        <v>7</v>
      </c>
      <c r="B41" s="1">
        <f>_xlfn.STDEV.S(B39:K39)</f>
        <v>1.1937019448509549</v>
      </c>
    </row>
    <row r="42" spans="1:42" x14ac:dyDescent="0.3">
      <c r="B42" s="1"/>
    </row>
    <row r="43" spans="1:42" ht="21" x14ac:dyDescent="0.4">
      <c r="A43" s="40" t="s">
        <v>100</v>
      </c>
      <c r="B43" s="38"/>
      <c r="C43" s="10"/>
      <c r="D43" s="10"/>
      <c r="E43" s="10"/>
      <c r="F43" s="10"/>
      <c r="G43" s="10"/>
      <c r="H43" s="10"/>
      <c r="I43" s="10"/>
      <c r="J43" s="10"/>
      <c r="K43" s="10"/>
    </row>
    <row r="44" spans="1:42" x14ac:dyDescent="0.3">
      <c r="A44" s="41" t="s">
        <v>98</v>
      </c>
      <c r="B44" s="38"/>
      <c r="C44" s="10"/>
      <c r="D44" s="39"/>
      <c r="E44" s="18"/>
      <c r="F44" s="39"/>
      <c r="G44" s="39"/>
      <c r="H44" s="39"/>
      <c r="I44" s="39"/>
      <c r="J44" s="39"/>
      <c r="K44" s="39"/>
    </row>
    <row r="45" spans="1:42" x14ac:dyDescent="0.3">
      <c r="A45" s="2" t="str">
        <f>A24</f>
        <v>Name:</v>
      </c>
      <c r="B45" s="2" t="str">
        <f t="shared" ref="B45:K45" si="13">B24</f>
        <v>Lee Haney</v>
      </c>
      <c r="C45" s="2" t="str">
        <f t="shared" si="13"/>
        <v>Albert Beckles</v>
      </c>
      <c r="D45" s="2" t="str">
        <f t="shared" si="13"/>
        <v>Sergio Oliva</v>
      </c>
      <c r="E45" s="2" t="str">
        <f t="shared" si="13"/>
        <v>Phil Hill</v>
      </c>
      <c r="F45" s="2" t="str">
        <f t="shared" si="13"/>
        <v>Bertil Fox</v>
      </c>
      <c r="G45" s="2" t="str">
        <f t="shared" si="13"/>
        <v>Robby Robinson</v>
      </c>
      <c r="H45" s="2" t="str">
        <f t="shared" si="13"/>
        <v>Roy Callender</v>
      </c>
      <c r="I45" s="2" t="str">
        <f t="shared" si="13"/>
        <v>Mike Quinn</v>
      </c>
      <c r="J45" s="2" t="str">
        <f t="shared" si="13"/>
        <v>Franco Columbu</v>
      </c>
      <c r="K45" s="2" t="str">
        <f t="shared" si="13"/>
        <v>Arnold Schwarzenegger</v>
      </c>
    </row>
    <row r="46" spans="1:42" x14ac:dyDescent="0.3">
      <c r="A46" s="2" t="s">
        <v>95</v>
      </c>
      <c r="B46" s="1">
        <f>$B10+(B29-$B10)/2</f>
        <v>27.068644964164083</v>
      </c>
      <c r="C46" s="1">
        <f t="shared" ref="C46:K46" si="14">$B10+(C29-$B10)/2</f>
        <v>27.102141360260841</v>
      </c>
      <c r="D46" s="1">
        <f t="shared" si="14"/>
        <v>27.019958043956979</v>
      </c>
      <c r="E46" s="1">
        <f t="shared" si="14"/>
        <v>27.017073423814711</v>
      </c>
      <c r="F46" s="1">
        <f t="shared" si="14"/>
        <v>27.052479390150346</v>
      </c>
      <c r="G46" s="1">
        <f t="shared" si="14"/>
        <v>26.766501221852536</v>
      </c>
      <c r="H46" s="1">
        <f t="shared" si="14"/>
        <v>26.324689202927321</v>
      </c>
      <c r="I46" s="1">
        <f t="shared" si="14"/>
        <v>26.206822496620351</v>
      </c>
      <c r="J46" s="1">
        <f t="shared" si="14"/>
        <v>25.452141836873459</v>
      </c>
      <c r="K46" s="1">
        <f t="shared" si="14"/>
        <v>25.32824162049133</v>
      </c>
    </row>
    <row r="47" spans="1:42" x14ac:dyDescent="0.3">
      <c r="A47" s="2" t="s">
        <v>96</v>
      </c>
      <c r="B47" s="1">
        <f>AVERAGE(B46:K46)</f>
        <v>26.5338693561112</v>
      </c>
    </row>
    <row r="48" spans="1:42" x14ac:dyDescent="0.3">
      <c r="A48" s="2" t="s">
        <v>97</v>
      </c>
      <c r="B48" s="1">
        <f>_xlfn.STDEV.S(B46:K46)</f>
        <v>0.68118760714005977</v>
      </c>
    </row>
    <row r="49" spans="1:42" x14ac:dyDescent="0.3">
      <c r="B49" s="1"/>
    </row>
    <row r="50" spans="1:42" x14ac:dyDescent="0.3">
      <c r="A50" s="41" t="s">
        <v>99</v>
      </c>
      <c r="B50" s="38"/>
      <c r="C50" s="10"/>
    </row>
    <row r="51" spans="1:42" x14ac:dyDescent="0.3">
      <c r="A51" s="2" t="str">
        <f>A34</f>
        <v>Name:</v>
      </c>
      <c r="B51" s="2" t="str">
        <f t="shared" ref="B51:K51" si="15">B34</f>
        <v>Mamdouh Elssbiay</v>
      </c>
      <c r="C51" s="2" t="str">
        <f t="shared" si="15"/>
        <v>Ronnie Coleman</v>
      </c>
      <c r="D51" s="2" t="str">
        <f t="shared" si="15"/>
        <v>Markus Rühl</v>
      </c>
      <c r="E51" s="2" t="str">
        <f t="shared" si="15"/>
        <v>Kai Geene</v>
      </c>
      <c r="F51" s="2" t="str">
        <f t="shared" si="15"/>
        <v>Jay Cutler</v>
      </c>
      <c r="G51" s="2" t="str">
        <f t="shared" si="15"/>
        <v>Dennis James</v>
      </c>
      <c r="H51" s="2" t="str">
        <f t="shared" si="15"/>
        <v>Branch Warren</v>
      </c>
      <c r="I51" s="2" t="str">
        <f t="shared" si="15"/>
        <v>Gunter Schlierkamp</v>
      </c>
      <c r="J51" s="2" t="str">
        <f t="shared" si="15"/>
        <v>Nasser El Sonbaty</v>
      </c>
      <c r="K51" s="2" t="str">
        <f t="shared" si="15"/>
        <v>Dorian Yates</v>
      </c>
    </row>
    <row r="52" spans="1:42" x14ac:dyDescent="0.3">
      <c r="A52" s="2" t="s">
        <v>95</v>
      </c>
      <c r="B52" s="1">
        <f>$B10+(B39-$B10)/3</f>
        <v>27.709109413426901</v>
      </c>
      <c r="C52" s="1">
        <f t="shared" ref="C52:K52" si="16">$B10+(C39-$B10)/3</f>
        <v>27.456161567621912</v>
      </c>
      <c r="D52" s="1">
        <f t="shared" si="16"/>
        <v>27.102547794990318</v>
      </c>
      <c r="E52" s="1">
        <f t="shared" si="16"/>
        <v>27.0559876374687</v>
      </c>
      <c r="F52" s="1">
        <f t="shared" si="16"/>
        <v>27.075640025671799</v>
      </c>
      <c r="G52" s="1">
        <f t="shared" si="16"/>
        <v>26.7712568143018</v>
      </c>
      <c r="H52" s="1">
        <f t="shared" si="16"/>
        <v>26.738264604915262</v>
      </c>
      <c r="I52" s="1">
        <f t="shared" si="16"/>
        <v>26.737774261396769</v>
      </c>
      <c r="J52" s="1">
        <f t="shared" si="16"/>
        <v>26.657807658156894</v>
      </c>
      <c r="K52" s="1">
        <f t="shared" si="16"/>
        <v>26.368630845287974</v>
      </c>
    </row>
    <row r="53" spans="1:42" x14ac:dyDescent="0.3">
      <c r="A53" s="2" t="s">
        <v>96</v>
      </c>
      <c r="B53" s="1">
        <f>AVERAGE(B52:K52)</f>
        <v>26.96731806232383</v>
      </c>
    </row>
    <row r="54" spans="1:42" x14ac:dyDescent="0.3">
      <c r="A54" s="2" t="s">
        <v>97</v>
      </c>
      <c r="B54" s="1">
        <f>_xlfn.STDEV.S(B52:K52)</f>
        <v>0.3979006482836514</v>
      </c>
    </row>
    <row r="55" spans="1:42" x14ac:dyDescent="0.3">
      <c r="B55" s="1"/>
    </row>
    <row r="56" spans="1:42" s="10" customFormat="1" x14ac:dyDescent="0.3">
      <c r="A56" s="11"/>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row>
    <row r="57" spans="1:42" s="10" customFormat="1" ht="18" x14ac:dyDescent="0.35">
      <c r="A57" s="19" t="s">
        <v>70</v>
      </c>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row>
    <row r="58" spans="1:42" s="10" customFormat="1" x14ac:dyDescent="0.3">
      <c r="B58" s="11" t="s">
        <v>71</v>
      </c>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row>
    <row r="59" spans="1:42" s="10" customFormat="1" x14ac:dyDescent="0.3">
      <c r="C59" s="12" t="s">
        <v>69</v>
      </c>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row>
    <row r="60" spans="1:42" s="10" customFormat="1" x14ac:dyDescent="0.3">
      <c r="B60" s="11" t="s">
        <v>72</v>
      </c>
      <c r="C60" s="12"/>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row>
    <row r="61" spans="1:42" s="10" customFormat="1" x14ac:dyDescent="0.3">
      <c r="C61" s="12" t="s">
        <v>61</v>
      </c>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row>
    <row r="62" spans="1:42" s="10" customFormat="1" x14ac:dyDescent="0.3">
      <c r="B62" s="11" t="s">
        <v>73</v>
      </c>
      <c r="C62" s="12"/>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row>
    <row r="63" spans="1:42" s="10" customFormat="1" x14ac:dyDescent="0.3">
      <c r="C63" s="12" t="s">
        <v>28</v>
      </c>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row>
    <row r="64" spans="1:42" s="10" customFormat="1" x14ac:dyDescent="0.3">
      <c r="C64" s="12" t="s">
        <v>68</v>
      </c>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row>
    <row r="65" spans="1:42" s="10" customFormat="1" x14ac:dyDescent="0.3">
      <c r="C65" s="12" t="s">
        <v>25</v>
      </c>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row>
    <row r="66" spans="1:42" s="10" customFormat="1" x14ac:dyDescent="0.3">
      <c r="C66" s="12" t="s">
        <v>27</v>
      </c>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row>
    <row r="67" spans="1:42" s="14" customFormat="1" x14ac:dyDescent="0.3">
      <c r="A67" s="16"/>
    </row>
    <row r="68" spans="1:42" s="14" customFormat="1" x14ac:dyDescent="0.3">
      <c r="A68" s="16"/>
    </row>
    <row r="69" spans="1:42" s="14" customFormat="1" x14ac:dyDescent="0.3">
      <c r="A69" s="16"/>
    </row>
    <row r="70" spans="1:42" s="14" customFormat="1" x14ac:dyDescent="0.3">
      <c r="A70" s="16"/>
    </row>
    <row r="71" spans="1:42" s="14" customFormat="1" x14ac:dyDescent="0.3">
      <c r="A71" s="16"/>
    </row>
    <row r="72" spans="1:42" s="14" customFormat="1" x14ac:dyDescent="0.3">
      <c r="A72" s="16"/>
    </row>
    <row r="73" spans="1:42" s="14" customFormat="1" x14ac:dyDescent="0.3">
      <c r="A73" s="16"/>
    </row>
    <row r="74" spans="1:42" s="14" customFormat="1" x14ac:dyDescent="0.3">
      <c r="A74" s="16"/>
    </row>
    <row r="75" spans="1:42" s="14" customFormat="1" x14ac:dyDescent="0.3">
      <c r="A75" s="16"/>
    </row>
    <row r="76" spans="1:42" s="14" customFormat="1" x14ac:dyDescent="0.3">
      <c r="A76" s="16"/>
    </row>
    <row r="77" spans="1:42" s="14" customFormat="1" x14ac:dyDescent="0.3">
      <c r="A77" s="16"/>
    </row>
    <row r="78" spans="1:42" s="14" customFormat="1" x14ac:dyDescent="0.3">
      <c r="A78" s="16"/>
    </row>
    <row r="79" spans="1:42" s="14" customFormat="1" x14ac:dyDescent="0.3">
      <c r="A79" s="16"/>
    </row>
    <row r="80" spans="1:42" s="14" customFormat="1" x14ac:dyDescent="0.3">
      <c r="A80" s="16"/>
    </row>
    <row r="81" spans="1:1" s="14" customFormat="1" x14ac:dyDescent="0.3">
      <c r="A81" s="16"/>
    </row>
    <row r="82" spans="1:1" s="14" customFormat="1" x14ac:dyDescent="0.3">
      <c r="A82" s="16"/>
    </row>
    <row r="83" spans="1:1" s="14" customFormat="1" x14ac:dyDescent="0.3">
      <c r="A83" s="16"/>
    </row>
    <row r="84" spans="1:1" s="14" customFormat="1" x14ac:dyDescent="0.3">
      <c r="A84" s="16"/>
    </row>
    <row r="85" spans="1:1" s="14" customFormat="1" x14ac:dyDescent="0.3">
      <c r="A85" s="16"/>
    </row>
    <row r="86" spans="1:1" s="14" customFormat="1" x14ac:dyDescent="0.3">
      <c r="A86" s="16"/>
    </row>
    <row r="87" spans="1:1" s="14" customFormat="1" x14ac:dyDescent="0.3">
      <c r="A87" s="16"/>
    </row>
    <row r="88" spans="1:1" s="14" customFormat="1" x14ac:dyDescent="0.3">
      <c r="A88" s="16"/>
    </row>
    <row r="89" spans="1:1" s="14" customFormat="1" x14ac:dyDescent="0.3">
      <c r="A89" s="16"/>
    </row>
    <row r="90" spans="1:1" s="14" customFormat="1" x14ac:dyDescent="0.3">
      <c r="A90" s="16"/>
    </row>
    <row r="91" spans="1:1" s="14" customFormat="1" x14ac:dyDescent="0.3">
      <c r="A91" s="16"/>
    </row>
    <row r="92" spans="1:1" s="14" customFormat="1" x14ac:dyDescent="0.3">
      <c r="A92" s="16"/>
    </row>
    <row r="93" spans="1:1" s="14" customFormat="1" x14ac:dyDescent="0.3">
      <c r="A93" s="16"/>
    </row>
    <row r="94" spans="1:1" s="14" customFormat="1" x14ac:dyDescent="0.3">
      <c r="A94" s="16"/>
    </row>
    <row r="95" spans="1:1" s="14" customFormat="1" x14ac:dyDescent="0.3">
      <c r="A95" s="16"/>
    </row>
    <row r="96" spans="1:1" s="14" customFormat="1" x14ac:dyDescent="0.3">
      <c r="A96" s="16"/>
    </row>
    <row r="97" spans="1:1" s="14" customFormat="1" x14ac:dyDescent="0.3">
      <c r="A97" s="16"/>
    </row>
    <row r="98" spans="1:1" s="14" customFormat="1" x14ac:dyDescent="0.3">
      <c r="A98" s="16"/>
    </row>
    <row r="99" spans="1:1" s="14" customFormat="1" x14ac:dyDescent="0.3">
      <c r="A99" s="16"/>
    </row>
    <row r="100" spans="1:1" s="14" customFormat="1" x14ac:dyDescent="0.3">
      <c r="A100" s="16"/>
    </row>
    <row r="101" spans="1:1" s="14" customFormat="1" x14ac:dyDescent="0.3">
      <c r="A101" s="16"/>
    </row>
    <row r="102" spans="1:1" s="14" customFormat="1" x14ac:dyDescent="0.3">
      <c r="A102" s="16"/>
    </row>
    <row r="103" spans="1:1" s="14" customFormat="1" x14ac:dyDescent="0.3">
      <c r="A103" s="16"/>
    </row>
    <row r="104" spans="1:1" s="14" customFormat="1" x14ac:dyDescent="0.3">
      <c r="A104" s="16"/>
    </row>
    <row r="105" spans="1:1" s="14" customFormat="1" x14ac:dyDescent="0.3">
      <c r="A105" s="16"/>
    </row>
    <row r="106" spans="1:1" s="14" customFormat="1" x14ac:dyDescent="0.3">
      <c r="A106" s="16"/>
    </row>
    <row r="107" spans="1:1" s="14" customFormat="1" x14ac:dyDescent="0.3">
      <c r="A107" s="16"/>
    </row>
    <row r="108" spans="1:1" s="14" customFormat="1" x14ac:dyDescent="0.3">
      <c r="A108" s="16"/>
    </row>
    <row r="109" spans="1:1" s="14" customFormat="1" x14ac:dyDescent="0.3">
      <c r="A109" s="16"/>
    </row>
    <row r="110" spans="1:1" s="14" customFormat="1" x14ac:dyDescent="0.3">
      <c r="A110" s="16"/>
    </row>
    <row r="111" spans="1:1" s="14" customFormat="1" x14ac:dyDescent="0.3">
      <c r="A111" s="16"/>
    </row>
    <row r="112" spans="1:1" s="14" customFormat="1" x14ac:dyDescent="0.3">
      <c r="A112" s="16"/>
    </row>
    <row r="113" spans="1:1" s="14" customFormat="1" x14ac:dyDescent="0.3">
      <c r="A113" s="16"/>
    </row>
    <row r="114" spans="1:1" s="14" customFormat="1" x14ac:dyDescent="0.3">
      <c r="A114" s="16"/>
    </row>
    <row r="115" spans="1:1" s="14" customFormat="1" x14ac:dyDescent="0.3">
      <c r="A115" s="16"/>
    </row>
    <row r="116" spans="1:1" s="14" customFormat="1" x14ac:dyDescent="0.3">
      <c r="A116" s="16"/>
    </row>
    <row r="117" spans="1:1" s="14" customFormat="1" x14ac:dyDescent="0.3">
      <c r="A117" s="16"/>
    </row>
    <row r="118" spans="1:1" s="14" customFormat="1" x14ac:dyDescent="0.3">
      <c r="A118" s="16"/>
    </row>
    <row r="119" spans="1:1" s="14" customFormat="1" x14ac:dyDescent="0.3">
      <c r="A119" s="16"/>
    </row>
    <row r="120" spans="1:1" s="14" customFormat="1" x14ac:dyDescent="0.3">
      <c r="A120" s="16"/>
    </row>
    <row r="121" spans="1:1" s="14" customFormat="1" x14ac:dyDescent="0.3">
      <c r="A121" s="16"/>
    </row>
    <row r="122" spans="1:1" s="14" customFormat="1" x14ac:dyDescent="0.3">
      <c r="A122" s="16"/>
    </row>
    <row r="123" spans="1:1" s="14" customFormat="1" x14ac:dyDescent="0.3">
      <c r="A123" s="16"/>
    </row>
    <row r="124" spans="1:1" s="14" customFormat="1" x14ac:dyDescent="0.3">
      <c r="A124" s="16"/>
    </row>
    <row r="125" spans="1:1" s="14" customFormat="1" x14ac:dyDescent="0.3">
      <c r="A125" s="16"/>
    </row>
    <row r="126" spans="1:1" s="14" customFormat="1" x14ac:dyDescent="0.3">
      <c r="A126" s="16"/>
    </row>
    <row r="127" spans="1:1" s="14" customFormat="1" x14ac:dyDescent="0.3">
      <c r="A127" s="16"/>
    </row>
    <row r="128" spans="1:1" s="14" customFormat="1" x14ac:dyDescent="0.3">
      <c r="A128" s="16"/>
    </row>
    <row r="129" spans="1:1" s="14" customFormat="1" x14ac:dyDescent="0.3">
      <c r="A129" s="16"/>
    </row>
    <row r="130" spans="1:1" s="14" customFormat="1" x14ac:dyDescent="0.3">
      <c r="A130" s="16"/>
    </row>
    <row r="131" spans="1:1" s="14" customFormat="1" x14ac:dyDescent="0.3">
      <c r="A131" s="16"/>
    </row>
    <row r="132" spans="1:1" s="14" customFormat="1" x14ac:dyDescent="0.3">
      <c r="A132" s="16"/>
    </row>
    <row r="133" spans="1:1" s="14" customFormat="1" x14ac:dyDescent="0.3">
      <c r="A133" s="16"/>
    </row>
    <row r="134" spans="1:1" s="14" customFormat="1" x14ac:dyDescent="0.3">
      <c r="A134" s="16"/>
    </row>
    <row r="135" spans="1:1" s="14" customFormat="1" x14ac:dyDescent="0.3">
      <c r="A135" s="16"/>
    </row>
    <row r="136" spans="1:1" s="14" customFormat="1" x14ac:dyDescent="0.3">
      <c r="A136" s="16"/>
    </row>
    <row r="137" spans="1:1" s="14" customFormat="1" x14ac:dyDescent="0.3">
      <c r="A137" s="16"/>
    </row>
    <row r="138" spans="1:1" s="14" customFormat="1" x14ac:dyDescent="0.3">
      <c r="A138" s="16"/>
    </row>
    <row r="139" spans="1:1" s="14" customFormat="1" x14ac:dyDescent="0.3">
      <c r="A139" s="16"/>
    </row>
    <row r="140" spans="1:1" s="14" customFormat="1" x14ac:dyDescent="0.3">
      <c r="A140" s="16"/>
    </row>
    <row r="141" spans="1:1" s="14" customFormat="1" x14ac:dyDescent="0.3">
      <c r="A141" s="16"/>
    </row>
    <row r="142" spans="1:1" s="14" customFormat="1" x14ac:dyDescent="0.3">
      <c r="A142" s="16"/>
    </row>
    <row r="143" spans="1:1" s="14" customFormat="1" x14ac:dyDescent="0.3">
      <c r="A143" s="16"/>
    </row>
    <row r="144" spans="1:1" s="14" customFormat="1" x14ac:dyDescent="0.3">
      <c r="A144" s="16"/>
    </row>
    <row r="145" spans="1:1" s="14" customFormat="1" x14ac:dyDescent="0.3">
      <c r="A145" s="16"/>
    </row>
    <row r="146" spans="1:1" s="14" customFormat="1" x14ac:dyDescent="0.3">
      <c r="A146" s="16"/>
    </row>
    <row r="147" spans="1:1" s="14" customFormat="1" x14ac:dyDescent="0.3">
      <c r="A147" s="16"/>
    </row>
    <row r="148" spans="1:1" s="14" customFormat="1" x14ac:dyDescent="0.3">
      <c r="A148" s="16"/>
    </row>
    <row r="149" spans="1:1" s="14" customFormat="1" x14ac:dyDescent="0.3">
      <c r="A149" s="16"/>
    </row>
    <row r="150" spans="1:1" s="14" customFormat="1" x14ac:dyDescent="0.3">
      <c r="A150" s="16"/>
    </row>
    <row r="151" spans="1:1" s="14" customFormat="1" x14ac:dyDescent="0.3">
      <c r="A151" s="16"/>
    </row>
    <row r="152" spans="1:1" s="14" customFormat="1" x14ac:dyDescent="0.3">
      <c r="A152" s="16"/>
    </row>
    <row r="153" spans="1:1" s="14" customFormat="1" x14ac:dyDescent="0.3">
      <c r="A153" s="16"/>
    </row>
    <row r="154" spans="1:1" s="14" customFormat="1" x14ac:dyDescent="0.3">
      <c r="A154" s="16"/>
    </row>
    <row r="155" spans="1:1" s="14" customFormat="1" x14ac:dyDescent="0.3">
      <c r="A155" s="16"/>
    </row>
    <row r="156" spans="1:1" s="14" customFormat="1" x14ac:dyDescent="0.3">
      <c r="A156" s="16"/>
    </row>
    <row r="157" spans="1:1" s="14" customFormat="1" x14ac:dyDescent="0.3">
      <c r="A157" s="16"/>
    </row>
    <row r="158" spans="1:1" s="14" customFormat="1" x14ac:dyDescent="0.3">
      <c r="A158" s="16"/>
    </row>
    <row r="159" spans="1:1" s="14" customFormat="1" x14ac:dyDescent="0.3">
      <c r="A159" s="16"/>
    </row>
    <row r="160" spans="1:1" s="14" customFormat="1" x14ac:dyDescent="0.3">
      <c r="A160" s="16"/>
    </row>
    <row r="161" spans="1:1" s="14" customFormat="1" x14ac:dyDescent="0.3">
      <c r="A161" s="16"/>
    </row>
    <row r="162" spans="1:1" s="14" customFormat="1" x14ac:dyDescent="0.3">
      <c r="A162" s="16"/>
    </row>
    <row r="163" spans="1:1" s="14" customFormat="1" x14ac:dyDescent="0.3">
      <c r="A163" s="16"/>
    </row>
    <row r="164" spans="1:1" s="14" customFormat="1" x14ac:dyDescent="0.3">
      <c r="A164" s="16"/>
    </row>
    <row r="165" spans="1:1" s="14" customFormat="1" x14ac:dyDescent="0.3">
      <c r="A165" s="16"/>
    </row>
    <row r="166" spans="1:1" s="14" customFormat="1" x14ac:dyDescent="0.3">
      <c r="A166" s="16"/>
    </row>
    <row r="167" spans="1:1" s="14" customFormat="1" x14ac:dyDescent="0.3">
      <c r="A167" s="16"/>
    </row>
    <row r="168" spans="1:1" s="14" customFormat="1" x14ac:dyDescent="0.3">
      <c r="A168" s="16"/>
    </row>
    <row r="169" spans="1:1" s="14" customFormat="1" x14ac:dyDescent="0.3">
      <c r="A169" s="16"/>
    </row>
    <row r="170" spans="1:1" s="14" customFormat="1" x14ac:dyDescent="0.3">
      <c r="A170" s="16"/>
    </row>
    <row r="171" spans="1:1" s="14" customFormat="1" x14ac:dyDescent="0.3">
      <c r="A171" s="16"/>
    </row>
    <row r="172" spans="1:1" s="14" customFormat="1" x14ac:dyDescent="0.3">
      <c r="A172" s="16"/>
    </row>
    <row r="173" spans="1:1" s="14" customFormat="1" x14ac:dyDescent="0.3">
      <c r="A173" s="16"/>
    </row>
    <row r="174" spans="1:1" s="14" customFormat="1" x14ac:dyDescent="0.3">
      <c r="A174" s="16"/>
    </row>
    <row r="175" spans="1:1" s="14" customFormat="1" x14ac:dyDescent="0.3">
      <c r="A175" s="16"/>
    </row>
    <row r="176" spans="1:1" s="14" customFormat="1" x14ac:dyDescent="0.3">
      <c r="A176" s="16"/>
    </row>
    <row r="177" spans="1:1" s="14" customFormat="1" x14ac:dyDescent="0.3">
      <c r="A177" s="16"/>
    </row>
    <row r="178" spans="1:1" s="14" customFormat="1" x14ac:dyDescent="0.3">
      <c r="A178" s="16"/>
    </row>
    <row r="179" spans="1:1" s="14" customFormat="1" x14ac:dyDescent="0.3">
      <c r="A179" s="16"/>
    </row>
    <row r="180" spans="1:1" s="14" customFormat="1" x14ac:dyDescent="0.3">
      <c r="A180" s="16"/>
    </row>
    <row r="181" spans="1:1" s="14" customFormat="1" x14ac:dyDescent="0.3">
      <c r="A181" s="16"/>
    </row>
    <row r="182" spans="1:1" s="14" customFormat="1" x14ac:dyDescent="0.3">
      <c r="A182" s="16"/>
    </row>
    <row r="183" spans="1:1" s="14" customFormat="1" x14ac:dyDescent="0.3">
      <c r="A183" s="16"/>
    </row>
    <row r="184" spans="1:1" s="14" customFormat="1" x14ac:dyDescent="0.3">
      <c r="A184" s="16"/>
    </row>
    <row r="185" spans="1:1" s="14" customFormat="1" x14ac:dyDescent="0.3">
      <c r="A185" s="16"/>
    </row>
    <row r="186" spans="1:1" s="14" customFormat="1" x14ac:dyDescent="0.3">
      <c r="A186" s="16"/>
    </row>
    <row r="187" spans="1:1" s="14" customFormat="1" x14ac:dyDescent="0.3">
      <c r="A187" s="16"/>
    </row>
    <row r="188" spans="1:1" s="14" customFormat="1" x14ac:dyDescent="0.3">
      <c r="A188" s="16"/>
    </row>
    <row r="189" spans="1:1" s="14" customFormat="1" x14ac:dyDescent="0.3">
      <c r="A189" s="16"/>
    </row>
    <row r="190" spans="1:1" s="14" customFormat="1" x14ac:dyDescent="0.3">
      <c r="A190" s="16"/>
    </row>
    <row r="191" spans="1:1" s="14" customFormat="1" x14ac:dyDescent="0.3">
      <c r="A191" s="16"/>
    </row>
    <row r="192" spans="1:1" s="14" customFormat="1" x14ac:dyDescent="0.3">
      <c r="A192" s="16"/>
    </row>
    <row r="193" spans="1:1" s="14" customFormat="1" x14ac:dyDescent="0.3">
      <c r="A193" s="16"/>
    </row>
    <row r="194" spans="1:1" s="14" customFormat="1" x14ac:dyDescent="0.3">
      <c r="A194" s="16"/>
    </row>
    <row r="195" spans="1:1" s="14" customFormat="1" x14ac:dyDescent="0.3">
      <c r="A195" s="16"/>
    </row>
    <row r="196" spans="1:1" s="14" customFormat="1" x14ac:dyDescent="0.3">
      <c r="A196" s="16"/>
    </row>
    <row r="197" spans="1:1" s="14" customFormat="1" x14ac:dyDescent="0.3">
      <c r="A197" s="16"/>
    </row>
    <row r="198" spans="1:1" s="14" customFormat="1" x14ac:dyDescent="0.3">
      <c r="A198" s="16"/>
    </row>
    <row r="199" spans="1:1" s="14" customFormat="1" x14ac:dyDescent="0.3">
      <c r="A199" s="16"/>
    </row>
    <row r="200" spans="1:1" s="14" customFormat="1" x14ac:dyDescent="0.3">
      <c r="A200" s="16"/>
    </row>
    <row r="201" spans="1:1" s="14" customFormat="1" x14ac:dyDescent="0.3">
      <c r="A201" s="16"/>
    </row>
  </sheetData>
  <mergeCells count="3">
    <mergeCell ref="A1:K1"/>
    <mergeCell ref="A2:K2"/>
    <mergeCell ref="A3:B3"/>
  </mergeCells>
  <hyperlinks>
    <hyperlink ref="C64" r:id="rId1"/>
    <hyperlink ref="C65" r:id="rId2"/>
    <hyperlink ref="C66" r:id="rId3"/>
    <hyperlink ref="C63" r:id="rId4"/>
    <hyperlink ref="C61" r:id="rId5"/>
    <hyperlink ref="A2" r:id="rId6"/>
    <hyperlink ref="A1:K1" r:id="rId7" location="vraag7" display="The Gear 1-2-3 Rule of Anabolic Steroids in Bodybuilding"/>
    <hyperlink ref="C59" r:id="rId8"/>
  </hyperlinks>
  <pageMargins left="0.7" right="0.7" top="0.75" bottom="0.75" header="0.3" footer="0.3"/>
  <pageSetup paperSize="9" orientation="portrait" horizontalDpi="300" verticalDpi="300"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5:K29"/>
  <sheetViews>
    <sheetView workbookViewId="0">
      <selection activeCell="A24" sqref="A24"/>
    </sheetView>
  </sheetViews>
  <sheetFormatPr defaultRowHeight="14.4" x14ac:dyDescent="0.3"/>
  <cols>
    <col min="1" max="1" width="38.88671875" bestFit="1" customWidth="1"/>
  </cols>
  <sheetData>
    <row r="25" spans="1:11" x14ac:dyDescent="0.3">
      <c r="A25" t="s">
        <v>78</v>
      </c>
      <c r="B25">
        <v>1</v>
      </c>
      <c r="C25">
        <v>2</v>
      </c>
      <c r="D25">
        <v>3</v>
      </c>
      <c r="E25">
        <v>4</v>
      </c>
      <c r="F25">
        <v>5</v>
      </c>
      <c r="G25">
        <v>6</v>
      </c>
      <c r="H25">
        <v>7</v>
      </c>
      <c r="I25">
        <v>8</v>
      </c>
      <c r="J25">
        <v>9</v>
      </c>
      <c r="K25">
        <v>10</v>
      </c>
    </row>
    <row r="26" spans="1:11" x14ac:dyDescent="0.3">
      <c r="A26" t="s">
        <v>74</v>
      </c>
      <c r="B26" s="1">
        <f>'Supporting Data'!B39</f>
        <v>41.175510204081633</v>
      </c>
      <c r="C26" s="1">
        <f>'Supporting Data'!C39</f>
        <v>40.416666666666664</v>
      </c>
      <c r="D26" s="1">
        <f>'Supporting Data'!D39</f>
        <v>39.35582534877188</v>
      </c>
      <c r="E26" s="1">
        <f>'Supporting Data'!E39</f>
        <v>39.216144876207025</v>
      </c>
      <c r="F26" s="1">
        <f>'Supporting Data'!F39</f>
        <v>39.275102040816328</v>
      </c>
      <c r="G26" s="1">
        <f>'Supporting Data'!G39</f>
        <v>38.36195240670633</v>
      </c>
      <c r="H26" s="1">
        <f>'Supporting Data'!H39</f>
        <v>38.262975778546711</v>
      </c>
      <c r="I26" s="1">
        <f>'Supporting Data'!I39</f>
        <v>38.261504747991232</v>
      </c>
      <c r="J26" s="1">
        <f>'Supporting Data'!J39</f>
        <v>38.021604938271608</v>
      </c>
      <c r="K26" s="1">
        <f>'Supporting Data'!K39</f>
        <v>37.154074499664851</v>
      </c>
    </row>
    <row r="27" spans="1:11" x14ac:dyDescent="0.3">
      <c r="A27" t="s">
        <v>75</v>
      </c>
      <c r="B27" s="1">
        <f>'Supporting Data'!B29</f>
        <v>33.16138091022863</v>
      </c>
      <c r="C27" s="1">
        <f>'Supporting Data'!C29</f>
        <v>33.228373702422147</v>
      </c>
      <c r="D27" s="1">
        <f>'Supporting Data'!D29</f>
        <v>33.064007069814423</v>
      </c>
      <c r="E27" s="1">
        <f>'Supporting Data'!E29</f>
        <v>33.058237829529887</v>
      </c>
      <c r="F27" s="1">
        <f>'Supporting Data'!F29</f>
        <v>33.129049762201156</v>
      </c>
      <c r="G27" s="1">
        <f>'Supporting Data'!G29</f>
        <v>32.557093425605537</v>
      </c>
      <c r="H27" s="1">
        <f>'Supporting Data'!H29</f>
        <v>31.673469387755105</v>
      </c>
      <c r="I27" s="1">
        <f>'Supporting Data'!I29</f>
        <v>31.437735975141166</v>
      </c>
      <c r="J27" s="1">
        <f>'Supporting Data'!J29</f>
        <v>29.928374655647382</v>
      </c>
      <c r="K27" s="1">
        <f>'Supporting Data'!K29</f>
        <v>29.680574222883124</v>
      </c>
    </row>
    <row r="28" spans="1:11" x14ac:dyDescent="0.3">
      <c r="A28" t="s">
        <v>76</v>
      </c>
      <c r="B28" s="1">
        <f>'Supporting Data'!B19</f>
        <v>28</v>
      </c>
      <c r="C28" s="1">
        <f>'Supporting Data'!C19</f>
        <v>27.7</v>
      </c>
      <c r="D28" s="1">
        <f>'Supporting Data'!D19</f>
        <v>27.491599707815922</v>
      </c>
      <c r="E28" s="1">
        <f>'Supporting Data'!E19</f>
        <v>27.3</v>
      </c>
      <c r="F28" s="1">
        <f>'Supporting Data'!F19</f>
        <v>26.5</v>
      </c>
      <c r="G28" s="1">
        <f>'Supporting Data'!G19</f>
        <v>26.1</v>
      </c>
      <c r="H28" s="1">
        <f>'Supporting Data'!H19</f>
        <v>26</v>
      </c>
      <c r="I28" s="1">
        <f>'Supporting Data'!I19</f>
        <v>25.9</v>
      </c>
      <c r="J28" s="1">
        <f>'Supporting Data'!J19</f>
        <v>25.8</v>
      </c>
      <c r="K28" s="1">
        <f>'Supporting Data'!K19</f>
        <v>25.5</v>
      </c>
    </row>
    <row r="29" spans="1:11" x14ac:dyDescent="0.3">
      <c r="A29" t="s">
        <v>77</v>
      </c>
      <c r="B29" s="1">
        <f>'Supporting Data'!B9</f>
        <v>20.890022675736958</v>
      </c>
      <c r="C29" s="1">
        <f>'Supporting Data'!C9</f>
        <v>21.010380622837371</v>
      </c>
      <c r="D29" s="1">
        <f>'Supporting Data'!D9</f>
        <v>20.876073373650975</v>
      </c>
      <c r="E29" s="1">
        <f>'Supporting Data'!E9</f>
        <v>20.976326530612244</v>
      </c>
      <c r="F29" s="1">
        <f>'Supporting Data'!F9</f>
        <v>21.108445903295042</v>
      </c>
      <c r="G29" s="1">
        <f>'Supporting Data'!G9</f>
        <v>20.913580246913579</v>
      </c>
      <c r="H29" s="1">
        <f>'Supporting Data'!H9</f>
        <v>21.021828062946042</v>
      </c>
      <c r="I29" s="1">
        <f>'Supporting Data'!I9</f>
        <v>21.08400292184076</v>
      </c>
      <c r="J29" s="1">
        <f>'Supporting Data'!J9</f>
        <v>20.914440923494794</v>
      </c>
      <c r="K29" s="1">
        <f>'Supporting Data'!K9</f>
        <v>20.963988919667589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Gear 1-2-3 Rule</vt:lpstr>
      <vt:lpstr>Supporting Data</vt:lpstr>
      <vt:lpstr>Graph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JVH</dc:creator>
  <cp:lastModifiedBy>JVH</cp:lastModifiedBy>
  <dcterms:created xsi:type="dcterms:W3CDTF">2014-12-20T21:28:10Z</dcterms:created>
  <dcterms:modified xsi:type="dcterms:W3CDTF">2015-07-16T21:04:33Z</dcterms:modified>
</cp:coreProperties>
</file>